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7955" windowHeight="77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52" i="1" l="1"/>
  <c r="D36" i="1"/>
  <c r="E37" i="1" s="1"/>
  <c r="E10" i="1"/>
  <c r="E11" i="1" s="1"/>
  <c r="E14" i="1" s="1"/>
  <c r="E19" i="1" l="1"/>
  <c r="E16" i="1"/>
  <c r="E20" i="1" s="1"/>
  <c r="E21" i="1" l="1"/>
  <c r="E22" i="1"/>
  <c r="E26" i="1" s="1"/>
  <c r="E39" i="1" l="1"/>
  <c r="E54" i="1" s="1"/>
  <c r="E56" i="1" s="1"/>
</calcChain>
</file>

<file path=xl/sharedStrings.xml><?xml version="1.0" encoding="utf-8"?>
<sst xmlns="http://schemas.openxmlformats.org/spreadsheetml/2006/main" count="38" uniqueCount="32">
  <si>
    <t>Investering</t>
  </si>
  <si>
    <t>Bandenwisselaar</t>
  </si>
  <si>
    <t>Aanvullende apparatuur</t>
  </si>
  <si>
    <t xml:space="preserve">Korting </t>
  </si>
  <si>
    <t>Totale investering in apparatuur</t>
  </si>
  <si>
    <t>Totale investering</t>
  </si>
  <si>
    <t>Restwaarde na .. jaar</t>
  </si>
  <si>
    <t>Jaarlijkse vaste kosten</t>
  </si>
  <si>
    <t>Jaarlijks onderhoud</t>
  </si>
  <si>
    <t>Rente (%)</t>
  </si>
  <si>
    <t>Afschrijving</t>
  </si>
  <si>
    <t>Totale jaarlijkse vaste kosten</t>
  </si>
  <si>
    <t>Vaste kosten per bandwissel</t>
  </si>
  <si>
    <t>Bij ,, bandenwissels per jaar (aantal)</t>
  </si>
  <si>
    <t>Variabele kosten per bandwissel</t>
  </si>
  <si>
    <t>Werkplaatstarief</t>
  </si>
  <si>
    <t>Werkaanbod en tijd per bandenwissel (minuten)</t>
  </si>
  <si>
    <t>Gemiddelde arbeidstijd per bandenwissel (minuten)</t>
  </si>
  <si>
    <t>Totale kosten per bandwissel</t>
  </si>
  <si>
    <t>Margeberekening</t>
  </si>
  <si>
    <t xml:space="preserve">Verkoopprijs band excl. BTW </t>
  </si>
  <si>
    <t xml:space="preserve">Marge op de verkoopprijs </t>
  </si>
  <si>
    <t>Marge per band</t>
  </si>
  <si>
    <t>Tot 16''</t>
  </si>
  <si>
    <t xml:space="preserve">16 tot 20" </t>
  </si>
  <si>
    <t>Groter of UHP of RFT</t>
  </si>
  <si>
    <t>of groter universeelbedrijf actief in banden</t>
  </si>
  <si>
    <t xml:space="preserve">Krachtige professionele machine. </t>
  </si>
  <si>
    <t xml:space="preserve">Audi- of BMW-dealer of bandenspecialist </t>
  </si>
  <si>
    <t>Verdiensten per jaar op bandenwisselaar</t>
  </si>
  <si>
    <t>Verdiensten per bandenwissel</t>
  </si>
  <si>
    <t>Cursus, training, leren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</si>
</sst>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-2]\ * #,##0.00_);_([$€-2]\ * \(#,##0.00\);_([$€-2]\ * &quot;-&quot;??_);_(@_)"/>
    <numFmt numFmtId="165" formatCode="_-[$€-2]\ * #,##0.00_-;_-[$€-2]\ * #,##0.00\-;_-[$€-2]\ 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color indexed="10"/>
      <name val="Arial"/>
    </font>
    <font>
      <b/>
      <sz val="10"/>
      <name val="Arial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49" fontId="2" fillId="2" borderId="1" xfId="0" applyNumberFormat="1" applyFont="1" applyFill="1" applyBorder="1" applyAlignment="1">
      <alignment horizontal="left" indent="1"/>
    </xf>
    <xf numFmtId="0" fontId="0" fillId="2" borderId="2" xfId="0" applyFill="1" applyBorder="1"/>
    <xf numFmtId="0" fontId="2" fillId="0" borderId="2" xfId="0" applyFont="1" applyBorder="1"/>
    <xf numFmtId="0" fontId="0" fillId="2" borderId="3" xfId="0" applyFill="1" applyBorder="1"/>
    <xf numFmtId="49" fontId="0" fillId="2" borderId="4" xfId="0" applyNumberFormat="1" applyFill="1" applyBorder="1" applyAlignment="1">
      <alignment horizontal="left" indent="1"/>
    </xf>
    <xf numFmtId="0" fontId="0" fillId="2" borderId="0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2" fillId="0" borderId="0" xfId="0" applyFont="1" applyBorder="1"/>
    <xf numFmtId="49" fontId="2" fillId="2" borderId="4" xfId="0" applyNumberFormat="1" applyFont="1" applyFill="1" applyBorder="1" applyAlignment="1">
      <alignment horizontal="left" indent="1"/>
    </xf>
    <xf numFmtId="0" fontId="0" fillId="2" borderId="1" xfId="0" applyFill="1" applyBorder="1"/>
    <xf numFmtId="164" fontId="3" fillId="3" borderId="3" xfId="0" applyNumberFormat="1" applyFont="1" applyFill="1" applyBorder="1"/>
    <xf numFmtId="0" fontId="0" fillId="2" borderId="4" xfId="0" applyFill="1" applyBorder="1"/>
    <xf numFmtId="164" fontId="3" fillId="3" borderId="5" xfId="0" applyNumberFormat="1" applyFont="1" applyFill="1" applyBorder="1"/>
    <xf numFmtId="9" fontId="3" fillId="3" borderId="6" xfId="0" applyNumberFormat="1" applyFont="1" applyFill="1" applyBorder="1"/>
    <xf numFmtId="165" fontId="0" fillId="2" borderId="7" xfId="0" applyNumberFormat="1" applyFill="1" applyBorder="1"/>
    <xf numFmtId="49" fontId="4" fillId="2" borderId="4" xfId="0" applyNumberFormat="1" applyFont="1" applyFill="1" applyBorder="1" applyAlignment="1">
      <alignment horizontal="left" indent="1"/>
    </xf>
    <xf numFmtId="0" fontId="0" fillId="2" borderId="8" xfId="0" applyFill="1" applyBorder="1"/>
    <xf numFmtId="164" fontId="2" fillId="2" borderId="9" xfId="0" applyNumberFormat="1" applyFont="1" applyFill="1" applyBorder="1"/>
    <xf numFmtId="164" fontId="0" fillId="2" borderId="0" xfId="0" applyNumberFormat="1" applyFill="1" applyBorder="1"/>
    <xf numFmtId="0" fontId="0" fillId="2" borderId="10" xfId="0" applyFill="1" applyBorder="1"/>
    <xf numFmtId="164" fontId="0" fillId="3" borderId="11" xfId="0" applyNumberFormat="1" applyFill="1" applyBorder="1"/>
    <xf numFmtId="0" fontId="0" fillId="3" borderId="12" xfId="0" applyFill="1" applyBorder="1"/>
    <xf numFmtId="164" fontId="0" fillId="3" borderId="13" xfId="0" applyNumberFormat="1" applyFill="1" applyBorder="1"/>
    <xf numFmtId="0" fontId="0" fillId="0" borderId="1" xfId="0" applyBorder="1"/>
    <xf numFmtId="164" fontId="0" fillId="3" borderId="3" xfId="0" applyNumberFormat="1" applyFill="1" applyBorder="1"/>
    <xf numFmtId="166" fontId="0" fillId="3" borderId="4" xfId="0" applyNumberFormat="1" applyFill="1" applyBorder="1"/>
    <xf numFmtId="164" fontId="0" fillId="2" borderId="5" xfId="0" applyNumberFormat="1" applyFill="1" applyBorder="1"/>
    <xf numFmtId="0" fontId="0" fillId="2" borderId="6" xfId="0" applyFill="1" applyBorder="1"/>
    <xf numFmtId="164" fontId="0" fillId="2" borderId="7" xfId="0" applyNumberFormat="1" applyFill="1" applyBorder="1"/>
    <xf numFmtId="0" fontId="0" fillId="3" borderId="10" xfId="0" applyFill="1" applyBorder="1"/>
    <xf numFmtId="0" fontId="0" fillId="2" borderId="11" xfId="0" applyFill="1" applyBorder="1"/>
    <xf numFmtId="164" fontId="5" fillId="2" borderId="9" xfId="0" applyNumberFormat="1" applyFont="1" applyFill="1" applyBorder="1"/>
    <xf numFmtId="164" fontId="5" fillId="2" borderId="0" xfId="0" applyNumberFormat="1" applyFont="1" applyFill="1" applyBorder="1"/>
    <xf numFmtId="0" fontId="0" fillId="0" borderId="12" xfId="0" applyBorder="1"/>
    <xf numFmtId="0" fontId="0" fillId="3" borderId="1" xfId="0" applyNumberFormat="1" applyFill="1" applyBorder="1"/>
    <xf numFmtId="9" fontId="0" fillId="3" borderId="3" xfId="1" applyFont="1" applyFill="1" applyBorder="1"/>
    <xf numFmtId="0" fontId="0" fillId="3" borderId="4" xfId="0" applyNumberFormat="1" applyFill="1" applyBorder="1"/>
    <xf numFmtId="9" fontId="0" fillId="3" borderId="5" xfId="1" applyFont="1" applyFill="1" applyBorder="1"/>
    <xf numFmtId="0" fontId="0" fillId="2" borderId="0" xfId="0" applyNumberFormat="1" applyFill="1" applyBorder="1"/>
    <xf numFmtId="9" fontId="0" fillId="2" borderId="4" xfId="1" applyFont="1" applyFill="1" applyBorder="1"/>
    <xf numFmtId="164" fontId="5" fillId="2" borderId="7" xfId="0" applyNumberFormat="1" applyFont="1" applyFill="1" applyBorder="1"/>
    <xf numFmtId="164" fontId="5" fillId="2" borderId="5" xfId="1" applyNumberFormat="1" applyFont="1" applyFill="1" applyBorder="1"/>
    <xf numFmtId="49" fontId="6" fillId="2" borderId="4" xfId="0" applyNumberFormat="1" applyFont="1" applyFill="1" applyBorder="1" applyAlignment="1">
      <alignment horizontal="left" indent="1"/>
    </xf>
    <xf numFmtId="164" fontId="2" fillId="2" borderId="9" xfId="1" applyNumberFormat="1" applyFont="1" applyFill="1" applyBorder="1"/>
    <xf numFmtId="164" fontId="0" fillId="3" borderId="5" xfId="0" applyNumberFormat="1" applyFill="1" applyBorder="1"/>
    <xf numFmtId="164" fontId="0" fillId="3" borderId="9" xfId="0" applyNumberFormat="1" applyFill="1" applyBorder="1"/>
    <xf numFmtId="9" fontId="0" fillId="3" borderId="1" xfId="1" applyFont="1" applyFill="1" applyBorder="1"/>
    <xf numFmtId="9" fontId="0" fillId="3" borderId="4" xfId="1" applyFont="1" applyFill="1" applyBorder="1"/>
    <xf numFmtId="9" fontId="0" fillId="3" borderId="8" xfId="1" applyFont="1" applyFill="1" applyBorder="1"/>
    <xf numFmtId="0" fontId="0" fillId="2" borderId="9" xfId="0" applyFill="1" applyBorder="1"/>
    <xf numFmtId="0" fontId="0" fillId="2" borderId="12" xfId="0" applyFill="1" applyBorder="1"/>
    <xf numFmtId="164" fontId="2" fillId="2" borderId="13" xfId="0" applyNumberFormat="1" applyFont="1" applyFill="1" applyBorder="1"/>
    <xf numFmtId="49" fontId="0" fillId="2" borderId="8" xfId="0" applyNumberFormat="1" applyFill="1" applyBorder="1" applyAlignment="1">
      <alignment horizontal="left" indent="1"/>
    </xf>
    <xf numFmtId="0" fontId="0" fillId="2" borderId="14" xfId="0" applyFill="1" applyBorder="1"/>
    <xf numFmtId="164" fontId="2" fillId="2" borderId="0" xfId="0" applyNumberFormat="1" applyFont="1" applyFill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57150</xdr:rowOff>
    </xdr:from>
    <xdr:to>
      <xdr:col>1</xdr:col>
      <xdr:colOff>609600</xdr:colOff>
      <xdr:row>4</xdr:row>
      <xdr:rowOff>123825</xdr:rowOff>
    </xdr:to>
    <xdr:pic>
      <xdr:nvPicPr>
        <xdr:cNvPr id="2" name="Afbeelding 2" descr="am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8600"/>
          <a:ext cx="962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"/>
  <sheetViews>
    <sheetView tabSelected="1" topLeftCell="A35" workbookViewId="0">
      <selection activeCell="E56" sqref="E56"/>
    </sheetView>
  </sheetViews>
  <sheetFormatPr defaultRowHeight="15" x14ac:dyDescent="0.25"/>
  <cols>
    <col min="2" max="6" width="24.7109375" customWidth="1"/>
  </cols>
  <sheetData>
    <row r="1" spans="2:6" ht="15.75" thickBot="1" x14ac:dyDescent="0.3"/>
    <row r="2" spans="2:6" x14ac:dyDescent="0.25">
      <c r="B2" s="1"/>
      <c r="C2" s="2"/>
      <c r="D2" s="3" t="s">
        <v>28</v>
      </c>
      <c r="E2" s="2"/>
      <c r="F2" s="4"/>
    </row>
    <row r="3" spans="2:6" x14ac:dyDescent="0.25">
      <c r="B3" s="5"/>
      <c r="C3" s="6"/>
      <c r="D3" s="7" t="s">
        <v>26</v>
      </c>
      <c r="E3" s="6"/>
      <c r="F3" s="8"/>
    </row>
    <row r="4" spans="2:6" x14ac:dyDescent="0.25">
      <c r="B4" s="5"/>
      <c r="C4" s="6"/>
      <c r="D4" s="9" t="s">
        <v>27</v>
      </c>
      <c r="E4" s="6"/>
      <c r="F4" s="8"/>
    </row>
    <row r="5" spans="2:6" x14ac:dyDescent="0.25">
      <c r="B5" s="5"/>
      <c r="C5" s="6"/>
      <c r="D5" s="7"/>
      <c r="E5" s="6"/>
      <c r="F5" s="8"/>
    </row>
    <row r="6" spans="2:6" x14ac:dyDescent="0.25">
      <c r="B6" s="5"/>
      <c r="C6" s="6"/>
      <c r="D6" s="6"/>
      <c r="E6" s="6"/>
      <c r="F6" s="8"/>
    </row>
    <row r="7" spans="2:6" ht="15.75" thickBot="1" x14ac:dyDescent="0.3">
      <c r="B7" s="10" t="s">
        <v>0</v>
      </c>
      <c r="C7" s="6"/>
      <c r="D7" s="6"/>
      <c r="E7" s="6"/>
      <c r="F7" s="8"/>
    </row>
    <row r="8" spans="2:6" x14ac:dyDescent="0.25">
      <c r="B8" s="5" t="s">
        <v>1</v>
      </c>
      <c r="C8" s="6"/>
      <c r="D8" s="11"/>
      <c r="E8" s="12">
        <v>11000</v>
      </c>
      <c r="F8" s="8"/>
    </row>
    <row r="9" spans="2:6" x14ac:dyDescent="0.25">
      <c r="B9" s="5" t="s">
        <v>2</v>
      </c>
      <c r="C9" s="6"/>
      <c r="D9" s="13"/>
      <c r="E9" s="14">
        <v>2500</v>
      </c>
      <c r="F9" s="8"/>
    </row>
    <row r="10" spans="2:6" ht="15.75" thickBot="1" x14ac:dyDescent="0.3">
      <c r="B10" s="5" t="s">
        <v>3</v>
      </c>
      <c r="C10" s="6"/>
      <c r="D10" s="15">
        <v>0.1</v>
      </c>
      <c r="E10" s="16">
        <f>SUM(E8:E9)*-D10</f>
        <v>-1350</v>
      </c>
      <c r="F10" s="8"/>
    </row>
    <row r="11" spans="2:6" ht="16.5" thickTop="1" thickBot="1" x14ac:dyDescent="0.3">
      <c r="B11" s="17" t="s">
        <v>4</v>
      </c>
      <c r="C11" s="6"/>
      <c r="D11" s="18"/>
      <c r="E11" s="19">
        <f>SUM(E8:E9)+E10</f>
        <v>12150</v>
      </c>
      <c r="F11" s="8"/>
    </row>
    <row r="12" spans="2:6" ht="15.75" thickBot="1" x14ac:dyDescent="0.3">
      <c r="B12" s="5"/>
      <c r="C12" s="6"/>
      <c r="D12" s="6"/>
      <c r="E12" s="20"/>
      <c r="F12" s="8"/>
    </row>
    <row r="13" spans="2:6" ht="15.75" thickBot="1" x14ac:dyDescent="0.3">
      <c r="B13" s="5" t="s">
        <v>31</v>
      </c>
      <c r="C13" s="6"/>
      <c r="D13" s="21"/>
      <c r="E13" s="22">
        <v>1000</v>
      </c>
      <c r="F13" s="8"/>
    </row>
    <row r="14" spans="2:6" ht="16.5" thickTop="1" thickBot="1" x14ac:dyDescent="0.3">
      <c r="B14" s="17" t="s">
        <v>5</v>
      </c>
      <c r="C14" s="6"/>
      <c r="D14" s="18"/>
      <c r="E14" s="19">
        <f>E11+E13</f>
        <v>13150</v>
      </c>
      <c r="F14" s="8"/>
    </row>
    <row r="15" spans="2:6" ht="15.75" thickBot="1" x14ac:dyDescent="0.3">
      <c r="B15" s="5"/>
      <c r="C15" s="6"/>
      <c r="D15" s="6"/>
      <c r="E15" s="20"/>
      <c r="F15" s="8"/>
    </row>
    <row r="16" spans="2:6" ht="15.75" thickBot="1" x14ac:dyDescent="0.3">
      <c r="B16" s="5" t="s">
        <v>6</v>
      </c>
      <c r="C16" s="6"/>
      <c r="D16" s="23">
        <v>5</v>
      </c>
      <c r="E16" s="24">
        <f>E14*0.1</f>
        <v>1315</v>
      </c>
      <c r="F16" s="8"/>
    </row>
    <row r="17" spans="2:6" x14ac:dyDescent="0.25">
      <c r="B17" s="5"/>
      <c r="C17" s="6"/>
      <c r="D17" s="6"/>
      <c r="E17" s="20"/>
      <c r="F17" s="8"/>
    </row>
    <row r="18" spans="2:6" ht="15.75" thickBot="1" x14ac:dyDescent="0.3">
      <c r="B18" s="10" t="s">
        <v>7</v>
      </c>
      <c r="C18" s="6"/>
      <c r="D18" s="6"/>
      <c r="E18" s="20"/>
      <c r="F18" s="8"/>
    </row>
    <row r="19" spans="2:6" x14ac:dyDescent="0.25">
      <c r="B19" s="5" t="s">
        <v>8</v>
      </c>
      <c r="C19" s="6"/>
      <c r="D19" s="25"/>
      <c r="E19" s="26">
        <f>E14*0.1</f>
        <v>1315</v>
      </c>
      <c r="F19" s="8"/>
    </row>
    <row r="20" spans="2:6" x14ac:dyDescent="0.25">
      <c r="B20" s="5" t="s">
        <v>9</v>
      </c>
      <c r="C20" s="6"/>
      <c r="D20" s="27">
        <v>0.05</v>
      </c>
      <c r="E20" s="28">
        <f>D20*(E14+E16)/2</f>
        <v>361.625</v>
      </c>
      <c r="F20" s="8"/>
    </row>
    <row r="21" spans="2:6" ht="15.75" thickBot="1" x14ac:dyDescent="0.3">
      <c r="B21" s="5" t="s">
        <v>10</v>
      </c>
      <c r="C21" s="6"/>
      <c r="D21" s="29"/>
      <c r="E21" s="30">
        <f>(E14-E16)/D16</f>
        <v>2367</v>
      </c>
      <c r="F21" s="8"/>
    </row>
    <row r="22" spans="2:6" ht="16.5" thickTop="1" thickBot="1" x14ac:dyDescent="0.3">
      <c r="B22" s="17" t="s">
        <v>11</v>
      </c>
      <c r="C22" s="6"/>
      <c r="D22" s="18"/>
      <c r="E22" s="19">
        <f>SUM(E19:E21)</f>
        <v>4043.625</v>
      </c>
      <c r="F22" s="8"/>
    </row>
    <row r="23" spans="2:6" x14ac:dyDescent="0.25">
      <c r="B23" s="5"/>
      <c r="C23" s="6"/>
      <c r="D23" s="6"/>
      <c r="E23" s="20"/>
      <c r="F23" s="8"/>
    </row>
    <row r="24" spans="2:6" ht="15.75" thickBot="1" x14ac:dyDescent="0.3">
      <c r="B24" s="10" t="s">
        <v>12</v>
      </c>
      <c r="C24" s="6"/>
      <c r="D24" s="6"/>
      <c r="E24" s="20"/>
      <c r="F24" s="8"/>
    </row>
    <row r="25" spans="2:6" ht="15.75" thickBot="1" x14ac:dyDescent="0.3">
      <c r="B25" s="5" t="s">
        <v>13</v>
      </c>
      <c r="C25" s="6"/>
      <c r="D25" s="31">
        <v>1200</v>
      </c>
      <c r="E25" s="32"/>
      <c r="F25" s="8"/>
    </row>
    <row r="26" spans="2:6" ht="16.5" thickTop="1" thickBot="1" x14ac:dyDescent="0.3">
      <c r="B26" s="5"/>
      <c r="C26" s="6"/>
      <c r="D26" s="18"/>
      <c r="E26" s="33">
        <f>E22/D25</f>
        <v>3.3696874999999999</v>
      </c>
      <c r="F26" s="8"/>
    </row>
    <row r="27" spans="2:6" x14ac:dyDescent="0.25">
      <c r="B27" s="5"/>
      <c r="C27" s="6"/>
      <c r="D27" s="6"/>
      <c r="E27" s="34"/>
      <c r="F27" s="8"/>
    </row>
    <row r="28" spans="2:6" ht="15.75" thickBot="1" x14ac:dyDescent="0.3">
      <c r="B28" s="10" t="s">
        <v>14</v>
      </c>
      <c r="C28" s="6"/>
      <c r="D28" s="6"/>
      <c r="E28" s="20"/>
      <c r="F28" s="8"/>
    </row>
    <row r="29" spans="2:6" ht="15.75" thickBot="1" x14ac:dyDescent="0.3">
      <c r="B29" s="5" t="s">
        <v>15</v>
      </c>
      <c r="C29" s="6"/>
      <c r="D29" s="35"/>
      <c r="E29" s="24">
        <v>80</v>
      </c>
      <c r="F29" s="8"/>
    </row>
    <row r="30" spans="2:6" x14ac:dyDescent="0.25">
      <c r="B30" s="5"/>
      <c r="C30" s="6"/>
      <c r="D30" s="6"/>
      <c r="E30" s="6"/>
      <c r="F30" s="8"/>
    </row>
    <row r="31" spans="2:6" ht="15.75" thickBot="1" x14ac:dyDescent="0.3">
      <c r="B31" s="5" t="s">
        <v>16</v>
      </c>
      <c r="C31" s="6"/>
      <c r="D31" s="6"/>
      <c r="E31" s="20"/>
      <c r="F31" s="8"/>
    </row>
    <row r="32" spans="2:6" x14ac:dyDescent="0.25">
      <c r="B32" s="5" t="s">
        <v>23</v>
      </c>
      <c r="C32" s="6"/>
      <c r="D32" s="36">
        <v>5</v>
      </c>
      <c r="E32" s="37">
        <v>0.6</v>
      </c>
      <c r="F32" s="8"/>
    </row>
    <row r="33" spans="2:6" x14ac:dyDescent="0.25">
      <c r="B33" s="5" t="s">
        <v>24</v>
      </c>
      <c r="C33" s="6"/>
      <c r="D33" s="38">
        <v>8</v>
      </c>
      <c r="E33" s="39">
        <v>0.25</v>
      </c>
      <c r="F33" s="8"/>
    </row>
    <row r="34" spans="2:6" x14ac:dyDescent="0.25">
      <c r="B34" s="5" t="s">
        <v>25</v>
      </c>
      <c r="C34" s="6"/>
      <c r="D34" s="38">
        <v>15</v>
      </c>
      <c r="E34" s="39">
        <v>0.15</v>
      </c>
      <c r="F34" s="8"/>
    </row>
    <row r="35" spans="2:6" x14ac:dyDescent="0.25">
      <c r="B35" s="5"/>
      <c r="C35" s="40"/>
      <c r="D35" s="41"/>
      <c r="E35" s="28"/>
      <c r="F35" s="8"/>
    </row>
    <row r="36" spans="2:6" x14ac:dyDescent="0.25">
      <c r="B36" s="5" t="s">
        <v>17</v>
      </c>
      <c r="C36" s="6"/>
      <c r="D36" s="13">
        <f>$D32*E32+$D33*E33+$D34*E34</f>
        <v>7.25</v>
      </c>
      <c r="E36" s="28"/>
      <c r="F36" s="8"/>
    </row>
    <row r="37" spans="2:6" ht="15.75" thickBot="1" x14ac:dyDescent="0.3">
      <c r="B37" s="5"/>
      <c r="C37" s="6"/>
      <c r="D37" s="29"/>
      <c r="E37" s="42">
        <f>E29*D36/60</f>
        <v>9.6666666666666661</v>
      </c>
      <c r="F37" s="8"/>
    </row>
    <row r="38" spans="2:6" ht="15.75" thickTop="1" x14ac:dyDescent="0.25">
      <c r="B38" s="5"/>
      <c r="C38" s="6"/>
      <c r="D38" s="13"/>
      <c r="E38" s="43"/>
      <c r="F38" s="8"/>
    </row>
    <row r="39" spans="2:6" ht="15.75" thickBot="1" x14ac:dyDescent="0.3">
      <c r="B39" s="44" t="s">
        <v>18</v>
      </c>
      <c r="C39" s="6"/>
      <c r="D39" s="18"/>
      <c r="E39" s="45">
        <f>E37+E26</f>
        <v>13.036354166666666</v>
      </c>
      <c r="F39" s="8"/>
    </row>
    <row r="40" spans="2:6" x14ac:dyDescent="0.25">
      <c r="B40" s="5"/>
      <c r="C40" s="6"/>
      <c r="D40" s="6"/>
      <c r="E40" s="6"/>
      <c r="F40" s="8"/>
    </row>
    <row r="41" spans="2:6" x14ac:dyDescent="0.25">
      <c r="B41" s="10" t="s">
        <v>19</v>
      </c>
      <c r="C41" s="6"/>
      <c r="D41" s="6"/>
      <c r="E41" s="34"/>
      <c r="F41" s="8"/>
    </row>
    <row r="42" spans="2:6" ht="15.75" thickBot="1" x14ac:dyDescent="0.3">
      <c r="B42" s="5" t="s">
        <v>20</v>
      </c>
      <c r="C42" s="6"/>
      <c r="D42" s="6"/>
      <c r="E42" s="34"/>
      <c r="F42" s="8"/>
    </row>
    <row r="43" spans="2:6" x14ac:dyDescent="0.25">
      <c r="B43" s="5" t="s">
        <v>23</v>
      </c>
      <c r="C43" s="6"/>
      <c r="D43" s="11"/>
      <c r="E43" s="26">
        <v>125</v>
      </c>
      <c r="F43" s="8"/>
    </row>
    <row r="44" spans="2:6" x14ac:dyDescent="0.25">
      <c r="B44" s="5" t="s">
        <v>24</v>
      </c>
      <c r="C44" s="6"/>
      <c r="D44" s="13"/>
      <c r="E44" s="46">
        <v>275</v>
      </c>
      <c r="F44" s="8"/>
    </row>
    <row r="45" spans="2:6" ht="15.75" thickBot="1" x14ac:dyDescent="0.3">
      <c r="B45" s="5" t="s">
        <v>25</v>
      </c>
      <c r="C45" s="6"/>
      <c r="D45" s="18"/>
      <c r="E45" s="47">
        <v>450</v>
      </c>
      <c r="F45" s="8"/>
    </row>
    <row r="46" spans="2:6" x14ac:dyDescent="0.25">
      <c r="B46" s="5"/>
      <c r="C46" s="6"/>
      <c r="D46" s="20"/>
      <c r="E46" s="6"/>
      <c r="F46" s="8"/>
    </row>
    <row r="47" spans="2:6" ht="15.75" thickBot="1" x14ac:dyDescent="0.3">
      <c r="B47" s="5" t="s">
        <v>21</v>
      </c>
      <c r="C47" s="6"/>
      <c r="D47" s="6"/>
      <c r="E47" s="6"/>
      <c r="F47" s="8"/>
    </row>
    <row r="48" spans="2:6" x14ac:dyDescent="0.25">
      <c r="B48" s="5" t="s">
        <v>23</v>
      </c>
      <c r="C48" s="6"/>
      <c r="D48" s="48">
        <v>0.1</v>
      </c>
      <c r="E48" s="4"/>
      <c r="F48" s="8"/>
    </row>
    <row r="49" spans="2:6" x14ac:dyDescent="0.25">
      <c r="B49" s="5" t="s">
        <v>24</v>
      </c>
      <c r="C49" s="6"/>
      <c r="D49" s="49">
        <v>0.1</v>
      </c>
      <c r="E49" s="8"/>
      <c r="F49" s="8"/>
    </row>
    <row r="50" spans="2:6" ht="15.75" thickBot="1" x14ac:dyDescent="0.3">
      <c r="B50" s="5" t="s">
        <v>25</v>
      </c>
      <c r="C50" s="6"/>
      <c r="D50" s="50">
        <v>0.1</v>
      </c>
      <c r="E50" s="51"/>
      <c r="F50" s="8"/>
    </row>
    <row r="51" spans="2:6" ht="15.75" thickBot="1" x14ac:dyDescent="0.3">
      <c r="B51" s="5"/>
      <c r="C51" s="6"/>
      <c r="D51" s="6"/>
      <c r="E51" s="6"/>
      <c r="F51" s="8"/>
    </row>
    <row r="52" spans="2:6" ht="15.75" thickBot="1" x14ac:dyDescent="0.3">
      <c r="B52" s="44" t="s">
        <v>22</v>
      </c>
      <c r="C52" s="6"/>
      <c r="D52" s="52"/>
      <c r="E52" s="53">
        <f>$D48*$E43*E32+$D49*$E44*E33+$D50*$E45*E34</f>
        <v>21.125</v>
      </c>
      <c r="F52" s="8"/>
    </row>
    <row r="53" spans="2:6" ht="15.75" thickBot="1" x14ac:dyDescent="0.3">
      <c r="B53" s="44"/>
      <c r="C53" s="6"/>
      <c r="D53" s="6"/>
      <c r="E53" s="56"/>
      <c r="F53" s="8"/>
    </row>
    <row r="54" spans="2:6" ht="15.75" thickBot="1" x14ac:dyDescent="0.3">
      <c r="B54" s="44" t="s">
        <v>30</v>
      </c>
      <c r="C54" s="6"/>
      <c r="D54" s="52"/>
      <c r="E54" s="53">
        <f>E52-E39</f>
        <v>8.0886458333333344</v>
      </c>
      <c r="F54" s="8"/>
    </row>
    <row r="55" spans="2:6" ht="15.75" thickBot="1" x14ac:dyDescent="0.3">
      <c r="B55" s="44"/>
      <c r="C55" s="6"/>
      <c r="D55" s="6"/>
      <c r="E55" s="56"/>
      <c r="F55" s="8"/>
    </row>
    <row r="56" spans="2:6" ht="15.75" thickBot="1" x14ac:dyDescent="0.3">
      <c r="B56" s="44" t="s">
        <v>29</v>
      </c>
      <c r="C56" s="6"/>
      <c r="D56" s="52"/>
      <c r="E56" s="53">
        <f>D25*E54</f>
        <v>9706.3750000000018</v>
      </c>
      <c r="F56" s="8"/>
    </row>
    <row r="57" spans="2:6" ht="15.75" thickBot="1" x14ac:dyDescent="0.3">
      <c r="B57" s="54"/>
      <c r="C57" s="55"/>
      <c r="D57" s="55"/>
      <c r="E57" s="55"/>
      <c r="F57" s="51"/>
    </row>
  </sheetData>
  <protectedRanges>
    <protectedRange sqref="E8:E9 D10 E13 D16:E16 D20 E19 D25 E29 D32:E34 E43:E45 D48:D50" name="Bereik1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Reed Business Information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Hoed, Erwin I.M. den (RB-NL)</dc:creator>
  <cp:lastModifiedBy>Hoed, Erwin I.M. den (RB-NL)</cp:lastModifiedBy>
  <dcterms:created xsi:type="dcterms:W3CDTF">2013-10-13T10:02:58Z</dcterms:created>
  <dcterms:modified xsi:type="dcterms:W3CDTF">2013-10-13T12:52:01Z</dcterms:modified>
</cp:coreProperties>
</file>