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<sst xmlns="http://schemas.openxmlformats.org/spreadsheetml/2006/main" count="44" uniqueCount="44">
  <si>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Merk</t>
  </si>
  <si>
    <t>Type</t>
  </si>
  <si>
    <t>Investering</t>
  </si>
  <si>
    <t>Airco-apparaat</t>
  </si>
  <si>
    <t xml:space="preserve">Korting </t>
  </si>
  <si>
    <t>Totale investering in apparatuur</t>
  </si>
  <si>
    <t>Totale investering</t>
  </si>
  <si>
    <t>Jaarlijkse  vaste kosten</t>
  </si>
  <si>
    <t>Restwaarde na .. jaar</t>
  </si>
  <si>
    <t>Jaarlijks onderhoud</t>
  </si>
  <si>
    <t>Jaarlijkse afdracht Stek</t>
  </si>
  <si>
    <t>Rente (%)</t>
  </si>
  <si>
    <t>Afschrijving</t>
  </si>
  <si>
    <t>Totale vaste kosten</t>
  </si>
  <si>
    <t>Variabele kosten</t>
  </si>
  <si>
    <t>Werkplaatstarief</t>
  </si>
  <si>
    <t>Kiloprijs R134a</t>
  </si>
  <si>
    <t>Literprijs airco-olie</t>
  </si>
  <si>
    <t>Meting temperatuur en drukken, (minuten)</t>
  </si>
  <si>
    <t xml:space="preserve">Vervolgcontrole: Basiscontrole inclusief legen, vacumeren en vullen, (minuten) </t>
  </si>
  <si>
    <t>Gebruik koudemiddel, Vervolgcontrole, (kilogrammen)</t>
  </si>
  <si>
    <t>Gebruik olie Vervolgcontrole (liter)</t>
  </si>
  <si>
    <t>Totale variabele kosten Vervolgcontrole</t>
  </si>
  <si>
    <t>Gebruikstijd airco-apparaat per Basiscontrole (minuten)</t>
  </si>
  <si>
    <t>Gebruikstijd airco-apparaat per Vervolgcontrole (minuten)</t>
  </si>
  <si>
    <t>Vaste kosten per Basiscontrole (aantal)</t>
  </si>
  <si>
    <t>Vaste kosten per Vervolgcontrole (aantal)</t>
  </si>
  <si>
    <t>Totale kosten</t>
  </si>
  <si>
    <t>Basiscontrole</t>
  </si>
  <si>
    <t>Vervolgcontrole</t>
  </si>
  <si>
    <t>Te factureren</t>
  </si>
  <si>
    <t>Basiscontrole excl BTW</t>
  </si>
  <si>
    <t>Vervolgcontrole excl BTW</t>
  </si>
  <si>
    <t>Opbrengst min kosten</t>
  </si>
  <si>
    <t>Rendement op gemiddeld geïnvesteerd vermogen, incl rente</t>
  </si>
  <si>
    <t>Totale variabele kosten Basiscontrole</t>
  </si>
  <si>
    <t>Variabele kosten Basiscontrole</t>
  </si>
  <si>
    <t>Variabele kosten Vervolgcontrole</t>
  </si>
  <si>
    <t xml:space="preserve">Vaste kosten per controle </t>
  </si>
  <si>
    <t>Aantal airco-monteurs</t>
  </si>
  <si>
    <t>Totale investering in overige</t>
  </si>
  <si>
    <t>merk X</t>
  </si>
  <si>
    <t>type Y</t>
  </si>
  <si>
    <t>Kosten training per monteur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</si>
</sst>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[$€-2]\ * #,##0.00_);_([$€-2]\ * \(#,##0.00\);_([$€-2]\ * &quot;-&quot;??_);_(@_)"/>
    <numFmt numFmtId="165" formatCode="0.0%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_-[$€-2]\ * #,##0.00_-;_-[$€-2]\ * #,##0.00\-;_-[$€-2]\ * &quot;-&quot;??_-;_-@_-"/>
    <numFmt numFmtId="171" formatCode="[$€-2]\ #,##0.00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33" borderId="0" xfId="55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164" fontId="0" fillId="35" borderId="12" xfId="0" applyNumberFormat="1" applyFont="1" applyFill="1" applyBorder="1" applyAlignment="1" applyProtection="1">
      <alignment/>
      <protection locked="0"/>
    </xf>
    <xf numFmtId="164" fontId="0" fillId="33" borderId="14" xfId="0" applyNumberFormat="1" applyFill="1" applyBorder="1" applyAlignment="1">
      <alignment/>
    </xf>
    <xf numFmtId="9" fontId="0" fillId="35" borderId="13" xfId="0" applyNumberFormat="1" applyFont="1" applyFill="1" applyBorder="1" applyAlignment="1" applyProtection="1">
      <alignment/>
      <protection locked="0"/>
    </xf>
    <xf numFmtId="164" fontId="0" fillId="35" borderId="14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64" fontId="0" fillId="35" borderId="12" xfId="0" applyNumberFormat="1" applyFont="1" applyFill="1" applyBorder="1" applyAlignment="1" applyProtection="1">
      <alignment/>
      <protection locked="0"/>
    </xf>
    <xf numFmtId="165" fontId="0" fillId="35" borderId="13" xfId="0" applyNumberFormat="1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164" fontId="0" fillId="33" borderId="12" xfId="0" applyNumberFormat="1" applyFill="1" applyBorder="1" applyAlignment="1">
      <alignment/>
    </xf>
    <xf numFmtId="164" fontId="0" fillId="35" borderId="13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64" fontId="0" fillId="35" borderId="15" xfId="0" applyNumberFormat="1" applyFill="1" applyBorder="1" applyAlignment="1" applyProtection="1">
      <alignment/>
      <protection locked="0"/>
    </xf>
    <xf numFmtId="164" fontId="0" fillId="33" borderId="16" xfId="0" applyNumberForma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 locked="0"/>
    </xf>
    <xf numFmtId="164" fontId="1" fillId="33" borderId="16" xfId="55" applyNumberFormat="1" applyFont="1" applyFill="1" applyBorder="1" applyAlignment="1">
      <alignment/>
    </xf>
    <xf numFmtId="164" fontId="1" fillId="33" borderId="12" xfId="55" applyNumberFormat="1" applyFont="1" applyFill="1" applyBorder="1" applyAlignment="1">
      <alignment/>
    </xf>
    <xf numFmtId="164" fontId="0" fillId="35" borderId="16" xfId="0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9" fontId="1" fillId="33" borderId="20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64" fontId="0" fillId="33" borderId="14" xfId="0" applyNumberFormat="1" applyFill="1" applyBorder="1" applyAlignment="1" applyProtection="1">
      <alignment/>
      <protection/>
    </xf>
    <xf numFmtId="170" fontId="0" fillId="33" borderId="14" xfId="0" applyNumberFormat="1" applyFill="1" applyBorder="1" applyAlignment="1">
      <alignment/>
    </xf>
    <xf numFmtId="170" fontId="1" fillId="33" borderId="20" xfId="0" applyNumberFormat="1" applyFont="1" applyFill="1" applyBorder="1" applyAlignment="1">
      <alignment/>
    </xf>
    <xf numFmtId="164" fontId="0" fillId="33" borderId="2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38100</xdr:rowOff>
    </xdr:from>
    <xdr:to>
      <xdr:col>2</xdr:col>
      <xdr:colOff>990600</xdr:colOff>
      <xdr:row>5</xdr:row>
      <xdr:rowOff>85725</xdr:rowOff>
    </xdr:to>
    <xdr:pic>
      <xdr:nvPicPr>
        <xdr:cNvPr id="1" name="Afbeelding 2" descr="am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524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5.140625" style="20" customWidth="1"/>
    <col min="2" max="2" width="1.7109375" style="0" customWidth="1"/>
    <col min="3" max="3" width="69.140625" style="0" bestFit="1" customWidth="1"/>
    <col min="4" max="4" width="10.8515625" style="0" bestFit="1" customWidth="1"/>
    <col min="5" max="5" width="18.28125" style="0" bestFit="1" customWidth="1"/>
    <col min="7" max="7" width="1.7109375" style="0" customWidth="1"/>
    <col min="8" max="84" width="9.140625" style="20" customWidth="1"/>
  </cols>
  <sheetData>
    <row r="1" spans="2:7" ht="15.75" customHeight="1">
      <c r="B1" s="20"/>
      <c r="C1" s="20"/>
      <c r="D1" s="20"/>
      <c r="E1" s="20"/>
      <c r="F1" s="20"/>
      <c r="G1" s="20"/>
    </row>
    <row r="2" spans="2:7" ht="9" customHeight="1" thickBot="1">
      <c r="B2" s="1"/>
      <c r="C2" s="1"/>
      <c r="D2" s="1"/>
      <c r="E2" s="1"/>
      <c r="F2" s="1"/>
      <c r="G2" s="1"/>
    </row>
    <row r="3" spans="2:7" ht="13.5" thickBot="1">
      <c r="B3" s="1"/>
      <c r="C3" s="2"/>
      <c r="D3" s="3"/>
      <c r="E3" s="3"/>
      <c r="F3" s="4"/>
      <c r="G3" s="1"/>
    </row>
    <row r="4" spans="2:7" ht="12.75">
      <c r="B4" s="1"/>
      <c r="C4" s="5"/>
      <c r="D4" s="6" t="s">
        <v>0</v>
      </c>
      <c r="E4" s="7" t="s">
        <v>1</v>
      </c>
      <c r="F4" s="8"/>
      <c r="G4" s="11"/>
    </row>
    <row r="5" spans="2:7" ht="13.5" thickBot="1">
      <c r="B5" s="1"/>
      <c r="C5" s="5"/>
      <c r="D5" s="21" t="s">
        <v>41</v>
      </c>
      <c r="E5" s="22" t="s">
        <v>42</v>
      </c>
      <c r="F5" s="8"/>
      <c r="G5" s="1"/>
    </row>
    <row r="6" spans="2:7" ht="12.75">
      <c r="B6" s="1"/>
      <c r="C6" s="5"/>
      <c r="D6" s="11"/>
      <c r="E6" s="11"/>
      <c r="F6" s="8"/>
      <c r="G6" s="1"/>
    </row>
    <row r="7" spans="2:7" ht="13.5" thickBot="1">
      <c r="B7" s="1"/>
      <c r="C7" s="12" t="s">
        <v>2</v>
      </c>
      <c r="D7" s="11"/>
      <c r="E7" s="11"/>
      <c r="F7" s="8"/>
      <c r="G7" s="11"/>
    </row>
    <row r="8" spans="2:7" ht="12.75">
      <c r="B8" s="1"/>
      <c r="C8" s="5" t="s">
        <v>3</v>
      </c>
      <c r="D8" s="2"/>
      <c r="E8" s="23">
        <v>5200</v>
      </c>
      <c r="F8" s="8"/>
      <c r="G8" s="1"/>
    </row>
    <row r="9" spans="2:7" ht="12.75">
      <c r="B9" s="1"/>
      <c r="C9" s="5" t="s">
        <v>4</v>
      </c>
      <c r="D9" s="25">
        <v>0.1</v>
      </c>
      <c r="E9" s="52">
        <f>SUM(E7:E8)*-D9</f>
        <v>-520</v>
      </c>
      <c r="F9" s="8"/>
      <c r="G9" s="1"/>
    </row>
    <row r="10" spans="2:7" ht="12.75">
      <c r="B10" s="1"/>
      <c r="C10" s="5" t="s">
        <v>5</v>
      </c>
      <c r="D10" s="5"/>
      <c r="E10" s="24">
        <f>SUM(E7:E9)</f>
        <v>4680</v>
      </c>
      <c r="F10" s="8"/>
      <c r="G10" s="11"/>
    </row>
    <row r="11" spans="2:7" ht="12.75">
      <c r="B11" s="1"/>
      <c r="C11" s="5" t="s">
        <v>43</v>
      </c>
      <c r="D11" s="32">
        <v>1100</v>
      </c>
      <c r="E11" s="54"/>
      <c r="F11" s="8"/>
      <c r="G11" s="1"/>
    </row>
    <row r="12" spans="2:7" ht="12.75">
      <c r="B12" s="1"/>
      <c r="C12" s="50" t="s">
        <v>39</v>
      </c>
      <c r="D12" s="33">
        <v>2</v>
      </c>
      <c r="E12" s="24">
        <f>D11*D12</f>
        <v>2200</v>
      </c>
      <c r="F12" s="8"/>
      <c r="G12" s="1"/>
    </row>
    <row r="13" spans="2:7" ht="13.5" thickBot="1">
      <c r="B13" s="1"/>
      <c r="C13" s="5" t="s">
        <v>40</v>
      </c>
      <c r="D13" s="5"/>
      <c r="E13" s="51">
        <f>E12</f>
        <v>2200</v>
      </c>
      <c r="F13" s="8"/>
      <c r="G13" s="1"/>
    </row>
    <row r="14" spans="2:7" ht="14.25" thickBot="1" thickTop="1">
      <c r="B14" s="1"/>
      <c r="C14" s="14" t="s">
        <v>6</v>
      </c>
      <c r="D14" s="45"/>
      <c r="E14" s="37">
        <f>E10+E13</f>
        <v>6880</v>
      </c>
      <c r="F14" s="8"/>
      <c r="G14" s="1"/>
    </row>
    <row r="15" spans="2:7" ht="12.75">
      <c r="B15" s="1"/>
      <c r="C15" s="5"/>
      <c r="D15" s="11"/>
      <c r="E15" s="13"/>
      <c r="F15" s="8"/>
      <c r="G15" s="1"/>
    </row>
    <row r="16" spans="2:7" ht="13.5" thickBot="1">
      <c r="B16" s="1"/>
      <c r="C16" s="12" t="s">
        <v>7</v>
      </c>
      <c r="D16" s="11"/>
      <c r="E16" s="13"/>
      <c r="F16" s="8"/>
      <c r="G16" s="1"/>
    </row>
    <row r="17" spans="2:7" ht="12.75">
      <c r="B17" s="1"/>
      <c r="C17" s="15" t="s">
        <v>8</v>
      </c>
      <c r="D17" s="27">
        <v>5</v>
      </c>
      <c r="E17" s="28">
        <v>800</v>
      </c>
      <c r="F17" s="8"/>
      <c r="G17" s="1"/>
    </row>
    <row r="18" spans="2:7" ht="12.75">
      <c r="B18" s="1"/>
      <c r="C18" s="5" t="s">
        <v>9</v>
      </c>
      <c r="D18" s="5"/>
      <c r="E18" s="26">
        <v>300</v>
      </c>
      <c r="F18" s="8"/>
      <c r="G18" s="1"/>
    </row>
    <row r="19" spans="2:7" ht="12.75">
      <c r="B19" s="1"/>
      <c r="C19" s="5" t="s">
        <v>10</v>
      </c>
      <c r="D19" s="5"/>
      <c r="E19" s="26">
        <v>520</v>
      </c>
      <c r="F19" s="8"/>
      <c r="G19" s="1"/>
    </row>
    <row r="20" spans="2:7" ht="12.75">
      <c r="B20" s="1"/>
      <c r="C20" s="5" t="s">
        <v>11</v>
      </c>
      <c r="D20" s="29">
        <v>0.05</v>
      </c>
      <c r="E20" s="24">
        <f>D20*(E14+E17)/2</f>
        <v>192</v>
      </c>
      <c r="F20" s="8"/>
      <c r="G20" s="1"/>
    </row>
    <row r="21" spans="2:7" ht="13.5" thickBot="1">
      <c r="B21" s="1"/>
      <c r="C21" s="5" t="s">
        <v>12</v>
      </c>
      <c r="D21" s="5"/>
      <c r="E21" s="24">
        <f>(E14-E17)/D17</f>
        <v>1216</v>
      </c>
      <c r="F21" s="8"/>
      <c r="G21" s="1"/>
    </row>
    <row r="22" spans="2:7" ht="14.25" thickBot="1" thickTop="1">
      <c r="B22" s="1"/>
      <c r="C22" s="14" t="s">
        <v>13</v>
      </c>
      <c r="D22" s="45"/>
      <c r="E22" s="37">
        <f>SUM(E18:E21)</f>
        <v>2228</v>
      </c>
      <c r="F22" s="8"/>
      <c r="G22" s="1"/>
    </row>
    <row r="23" spans="2:7" ht="12.75">
      <c r="B23" s="1"/>
      <c r="C23" s="5"/>
      <c r="D23" s="11"/>
      <c r="E23" s="13"/>
      <c r="F23" s="8"/>
      <c r="G23" s="1"/>
    </row>
    <row r="24" spans="2:7" ht="13.5" thickBot="1">
      <c r="B24" s="1"/>
      <c r="C24" s="12" t="s">
        <v>14</v>
      </c>
      <c r="D24" s="11"/>
      <c r="E24" s="13"/>
      <c r="F24" s="8"/>
      <c r="G24" s="1"/>
    </row>
    <row r="25" spans="2:7" ht="12.75">
      <c r="B25" s="1"/>
      <c r="C25" s="5" t="s">
        <v>15</v>
      </c>
      <c r="D25" s="30">
        <v>57</v>
      </c>
      <c r="E25" s="31"/>
      <c r="F25" s="8"/>
      <c r="G25" s="1"/>
    </row>
    <row r="26" spans="2:7" ht="12.75">
      <c r="B26" s="1"/>
      <c r="C26" s="5" t="s">
        <v>16</v>
      </c>
      <c r="D26" s="32">
        <v>13.5</v>
      </c>
      <c r="E26" s="24"/>
      <c r="F26" s="8"/>
      <c r="G26" s="1"/>
    </row>
    <row r="27" spans="2:7" ht="13.5" thickBot="1">
      <c r="B27" s="1"/>
      <c r="C27" s="5" t="s">
        <v>17</v>
      </c>
      <c r="D27" s="34">
        <v>24</v>
      </c>
      <c r="E27" s="35"/>
      <c r="F27" s="8"/>
      <c r="G27" s="1"/>
    </row>
    <row r="28" spans="2:7" ht="12.75">
      <c r="B28" s="1"/>
      <c r="C28" s="5"/>
      <c r="D28" s="13"/>
      <c r="E28" s="13"/>
      <c r="F28" s="8"/>
      <c r="G28" s="1"/>
    </row>
    <row r="29" spans="2:7" ht="13.5" thickBot="1">
      <c r="B29" s="1"/>
      <c r="C29" s="12" t="s">
        <v>36</v>
      </c>
      <c r="D29" s="11"/>
      <c r="E29" s="13"/>
      <c r="F29" s="8"/>
      <c r="G29" s="1"/>
    </row>
    <row r="30" spans="2:7" ht="13.5" thickBot="1">
      <c r="B30" s="1"/>
      <c r="C30" s="5" t="s">
        <v>18</v>
      </c>
      <c r="D30" s="27">
        <v>7.5</v>
      </c>
      <c r="E30" s="36">
        <f>D25*D30/60</f>
        <v>7.125</v>
      </c>
      <c r="F30" s="8"/>
      <c r="G30" s="11"/>
    </row>
    <row r="31" spans="2:7" ht="14.25" thickBot="1" thickTop="1">
      <c r="B31" s="1"/>
      <c r="C31" s="14" t="s">
        <v>35</v>
      </c>
      <c r="D31" s="49"/>
      <c r="E31" s="37">
        <f>SUM(E30)</f>
        <v>7.125</v>
      </c>
      <c r="F31" s="8"/>
      <c r="G31" s="1"/>
    </row>
    <row r="32" spans="2:7" ht="12.75">
      <c r="B32" s="1"/>
      <c r="C32" s="5"/>
      <c r="D32" s="11"/>
      <c r="E32" s="13"/>
      <c r="F32" s="8"/>
      <c r="G32" s="1"/>
    </row>
    <row r="33" spans="2:7" ht="13.5" thickBot="1">
      <c r="B33" s="1"/>
      <c r="C33" s="12" t="s">
        <v>37</v>
      </c>
      <c r="D33" s="11"/>
      <c r="E33" s="13"/>
      <c r="F33" s="8"/>
      <c r="G33" s="1"/>
    </row>
    <row r="34" spans="2:7" ht="12.75">
      <c r="B34" s="1"/>
      <c r="C34" s="5" t="s">
        <v>19</v>
      </c>
      <c r="D34" s="27">
        <v>25</v>
      </c>
      <c r="E34" s="31">
        <f>D25*D34/60</f>
        <v>23.75</v>
      </c>
      <c r="F34" s="8"/>
      <c r="G34" s="1"/>
    </row>
    <row r="35" spans="2:7" ht="12.75">
      <c r="B35" s="1"/>
      <c r="C35" s="5" t="s">
        <v>20</v>
      </c>
      <c r="D35" s="33">
        <v>0.3</v>
      </c>
      <c r="E35" s="24">
        <f>0.75*D26</f>
        <v>10.125</v>
      </c>
      <c r="F35" s="8"/>
      <c r="G35" s="1"/>
    </row>
    <row r="36" spans="2:7" ht="13.5" thickBot="1">
      <c r="B36" s="1"/>
      <c r="C36" s="5" t="s">
        <v>21</v>
      </c>
      <c r="D36" s="33">
        <v>0.25</v>
      </c>
      <c r="E36" s="24">
        <f>D36*D27</f>
        <v>6</v>
      </c>
      <c r="F36" s="8"/>
      <c r="G36" s="1"/>
    </row>
    <row r="37" spans="2:7" ht="14.25" thickBot="1" thickTop="1">
      <c r="B37" s="1"/>
      <c r="C37" s="14" t="s">
        <v>22</v>
      </c>
      <c r="D37" s="45"/>
      <c r="E37" s="46">
        <f>SUM(E34:E36)</f>
        <v>39.875</v>
      </c>
      <c r="F37" s="8"/>
      <c r="G37" s="1"/>
    </row>
    <row r="38" spans="2:7" ht="12.75">
      <c r="B38" s="1"/>
      <c r="C38" s="5"/>
      <c r="D38" s="11"/>
      <c r="E38" s="16"/>
      <c r="F38" s="8"/>
      <c r="G38" s="11"/>
    </row>
    <row r="39" spans="2:7" ht="13.5" thickBot="1">
      <c r="B39" s="1"/>
      <c r="C39" s="12" t="s">
        <v>38</v>
      </c>
      <c r="D39" s="11"/>
      <c r="E39" s="13"/>
      <c r="F39" s="8"/>
      <c r="G39" s="1"/>
    </row>
    <row r="40" spans="2:7" ht="12.75" hidden="1">
      <c r="B40" s="1"/>
      <c r="C40" s="5" t="s">
        <v>23</v>
      </c>
      <c r="D40" s="47">
        <f>D30</f>
        <v>7.5</v>
      </c>
      <c r="E40" s="31"/>
      <c r="F40" s="8"/>
      <c r="G40" s="1"/>
    </row>
    <row r="41" spans="2:7" ht="12.75" hidden="1">
      <c r="B41" s="1"/>
      <c r="C41" s="5" t="s">
        <v>24</v>
      </c>
      <c r="D41" s="38">
        <f>D34+25</f>
        <v>50</v>
      </c>
      <c r="E41" s="24"/>
      <c r="F41" s="8"/>
      <c r="G41" s="1"/>
    </row>
    <row r="42" spans="2:7" ht="12.75">
      <c r="B42" s="1"/>
      <c r="C42" s="14" t="s">
        <v>25</v>
      </c>
      <c r="D42" s="48">
        <v>60</v>
      </c>
      <c r="E42" s="41">
        <f>D40/((D42*D40)+(D43*D41))*E22</f>
        <v>10.127272727272727</v>
      </c>
      <c r="F42" s="8"/>
      <c r="G42" s="1"/>
    </row>
    <row r="43" spans="2:7" ht="13.5" thickBot="1">
      <c r="B43" s="1"/>
      <c r="C43" s="14" t="s">
        <v>26</v>
      </c>
      <c r="D43" s="39">
        <v>24</v>
      </c>
      <c r="E43" s="40">
        <f>D41/((D42*D40)+(D43*D41))*E22</f>
        <v>67.51515151515152</v>
      </c>
      <c r="F43" s="8"/>
      <c r="G43" s="1"/>
    </row>
    <row r="44" spans="2:7" ht="12.75">
      <c r="B44" s="1"/>
      <c r="C44" s="5"/>
      <c r="D44" s="11"/>
      <c r="E44" s="17"/>
      <c r="F44" s="8"/>
      <c r="G44" s="11"/>
    </row>
    <row r="45" spans="2:7" ht="13.5" thickBot="1">
      <c r="B45" s="1"/>
      <c r="C45" s="12" t="s">
        <v>27</v>
      </c>
      <c r="D45" s="11"/>
      <c r="E45" s="17"/>
      <c r="F45" s="8"/>
      <c r="G45" s="1"/>
    </row>
    <row r="46" spans="2:7" ht="12.75">
      <c r="B46" s="1"/>
      <c r="C46" s="14" t="s">
        <v>28</v>
      </c>
      <c r="D46" s="2"/>
      <c r="E46" s="41">
        <f>E30+E42</f>
        <v>17.252272727272725</v>
      </c>
      <c r="F46" s="8"/>
      <c r="G46" s="1"/>
    </row>
    <row r="47" spans="2:7" ht="13.5" thickBot="1">
      <c r="B47" s="1"/>
      <c r="C47" s="14" t="s">
        <v>29</v>
      </c>
      <c r="D47" s="9"/>
      <c r="E47" s="40">
        <f>E37+E43</f>
        <v>107.39015151515152</v>
      </c>
      <c r="F47" s="8"/>
      <c r="G47" s="11"/>
    </row>
    <row r="48" spans="2:7" ht="12.75">
      <c r="B48" s="1"/>
      <c r="C48" s="5"/>
      <c r="D48" s="11"/>
      <c r="E48" s="13"/>
      <c r="F48" s="8"/>
      <c r="G48" s="1"/>
    </row>
    <row r="49" spans="2:7" ht="13.5" thickBot="1">
      <c r="B49" s="1"/>
      <c r="C49" s="12" t="s">
        <v>30</v>
      </c>
      <c r="D49" s="11"/>
      <c r="E49" s="11"/>
      <c r="F49" s="8"/>
      <c r="G49" s="1"/>
    </row>
    <row r="50" spans="2:7" ht="12.75">
      <c r="B50" s="1"/>
      <c r="C50" s="5" t="s">
        <v>31</v>
      </c>
      <c r="D50" s="2"/>
      <c r="E50" s="28">
        <v>25</v>
      </c>
      <c r="F50" s="8"/>
      <c r="G50" s="1"/>
    </row>
    <row r="51" spans="2:7" ht="13.5" thickBot="1">
      <c r="B51" s="1"/>
      <c r="C51" s="5" t="s">
        <v>32</v>
      </c>
      <c r="D51" s="9"/>
      <c r="E51" s="42">
        <v>125</v>
      </c>
      <c r="F51" s="8"/>
      <c r="G51" s="1"/>
    </row>
    <row r="52" spans="2:7" ht="13.5" thickBot="1">
      <c r="B52" s="1"/>
      <c r="C52" s="5"/>
      <c r="D52" s="11"/>
      <c r="E52" s="11"/>
      <c r="F52" s="8"/>
      <c r="G52" s="1"/>
    </row>
    <row r="53" spans="2:7" ht="13.5" thickBot="1">
      <c r="B53" s="1"/>
      <c r="C53" s="18" t="s">
        <v>33</v>
      </c>
      <c r="D53" s="43"/>
      <c r="E53" s="53">
        <f>D42*(E50-E46)+D43*(E51-E47)</f>
        <v>887.5000000000001</v>
      </c>
      <c r="F53" s="8"/>
      <c r="G53" s="1"/>
    </row>
    <row r="54" spans="2:7" ht="13.5" thickBot="1">
      <c r="B54" s="1"/>
      <c r="C54" s="5"/>
      <c r="D54" s="11"/>
      <c r="E54" s="11"/>
      <c r="F54" s="8"/>
      <c r="G54" s="1"/>
    </row>
    <row r="55" spans="2:7" ht="13.5" thickBot="1">
      <c r="B55" s="1"/>
      <c r="C55" s="18" t="s">
        <v>34</v>
      </c>
      <c r="D55" s="43"/>
      <c r="E55" s="44">
        <f>(E53+E20)/((E14+E17)/2)</f>
        <v>0.2811197916666667</v>
      </c>
      <c r="F55" s="8"/>
      <c r="G55" s="1"/>
    </row>
    <row r="56" spans="2:7" ht="13.5" thickBot="1">
      <c r="B56" s="1"/>
      <c r="C56" s="9"/>
      <c r="D56" s="19"/>
      <c r="E56" s="19"/>
      <c r="F56" s="10"/>
      <c r="G56" s="1"/>
    </row>
    <row r="57" spans="2:7" ht="9" customHeight="1">
      <c r="B57" s="1"/>
      <c r="C57" s="11"/>
      <c r="D57" s="11"/>
      <c r="E57" s="11"/>
      <c r="F57" s="11"/>
      <c r="G57" s="1"/>
    </row>
    <row r="58" spans="2:7" ht="12.75">
      <c r="B58" s="20"/>
      <c r="C58" s="20"/>
      <c r="D58" s="20"/>
      <c r="E58" s="20"/>
      <c r="F58" s="20"/>
      <c r="G58" s="20"/>
    </row>
    <row r="59" spans="2:7" ht="12.75">
      <c r="B59" s="20"/>
      <c r="C59" s="20"/>
      <c r="D59" s="20"/>
      <c r="E59" s="20"/>
      <c r="F59" s="20"/>
      <c r="G59" s="20"/>
    </row>
    <row r="60" spans="2:7" ht="12.75">
      <c r="B60" s="20"/>
      <c r="C60" s="20"/>
      <c r="D60" s="20"/>
      <c r="E60" s="20"/>
      <c r="F60" s="20"/>
      <c r="G60" s="20"/>
    </row>
    <row r="61" spans="2:7" ht="12.75">
      <c r="B61" s="20"/>
      <c r="C61" s="20"/>
      <c r="D61" s="20"/>
      <c r="E61" s="20"/>
      <c r="F61" s="20"/>
      <c r="G61" s="20"/>
    </row>
    <row r="62" spans="2:7" ht="12.75">
      <c r="B62" s="20"/>
      <c r="C62" s="20"/>
      <c r="D62" s="20"/>
      <c r="E62" s="20"/>
      <c r="F62" s="20"/>
      <c r="G62" s="20"/>
    </row>
    <row r="63" spans="2:7" ht="12.75">
      <c r="B63" s="20"/>
      <c r="C63" s="20"/>
      <c r="D63" s="20"/>
      <c r="E63" s="20"/>
      <c r="F63" s="20"/>
      <c r="G63" s="20"/>
    </row>
    <row r="64" spans="2:7" ht="12.75">
      <c r="B64" s="20"/>
      <c r="C64" s="20"/>
      <c r="D64" s="20"/>
      <c r="E64" s="20"/>
      <c r="F64" s="20"/>
      <c r="G64" s="20"/>
    </row>
    <row r="65" spans="2:7" ht="12.75">
      <c r="B65" s="20"/>
      <c r="C65" s="20"/>
      <c r="D65" s="20"/>
      <c r="E65" s="20"/>
      <c r="F65" s="20"/>
      <c r="G65" s="20"/>
    </row>
    <row r="66" spans="2:7" ht="12.75">
      <c r="B66" s="20"/>
      <c r="C66" s="20"/>
      <c r="D66" s="20"/>
      <c r="E66" s="20"/>
      <c r="F66" s="20"/>
      <c r="G66" s="20"/>
    </row>
    <row r="67" spans="2:7" ht="12.75">
      <c r="B67" s="20"/>
      <c r="C67" s="20"/>
      <c r="D67" s="20"/>
      <c r="E67" s="20"/>
      <c r="F67" s="20"/>
      <c r="G67" s="20"/>
    </row>
    <row r="68" spans="2:7" ht="12.75">
      <c r="B68" s="20"/>
      <c r="C68" s="20"/>
      <c r="D68" s="20"/>
      <c r="E68" s="20"/>
      <c r="F68" s="20"/>
      <c r="G68" s="20"/>
    </row>
    <row r="69" spans="2:7" ht="12.75">
      <c r="B69" s="20"/>
      <c r="C69" s="20"/>
      <c r="D69" s="20"/>
      <c r="E69" s="20"/>
      <c r="F69" s="20"/>
      <c r="G69" s="20"/>
    </row>
    <row r="70" spans="2:7" ht="12.75">
      <c r="B70" s="20"/>
      <c r="C70" s="20"/>
      <c r="D70" s="20"/>
      <c r="E70" s="20"/>
      <c r="F70" s="20"/>
      <c r="G70" s="20"/>
    </row>
    <row r="71" spans="2:7" ht="12.75">
      <c r="B71" s="20"/>
      <c r="C71" s="20"/>
      <c r="D71" s="20"/>
      <c r="E71" s="20"/>
      <c r="F71" s="20"/>
      <c r="G71" s="20"/>
    </row>
    <row r="72" spans="2:7" ht="12.75">
      <c r="B72" s="20"/>
      <c r="C72" s="20"/>
      <c r="D72" s="20"/>
      <c r="E72" s="20"/>
      <c r="F72" s="20"/>
      <c r="G72" s="20"/>
    </row>
    <row r="73" spans="2:7" ht="12.75">
      <c r="B73" s="20"/>
      <c r="C73" s="20"/>
      <c r="D73" s="20"/>
      <c r="E73" s="20"/>
      <c r="F73" s="20"/>
      <c r="G73" s="20"/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2:7" ht="12.75">
      <c r="B76" s="20"/>
      <c r="C76" s="20"/>
      <c r="D76" s="20"/>
      <c r="E76" s="20"/>
      <c r="F76" s="20"/>
      <c r="G76" s="20"/>
    </row>
    <row r="77" spans="2:7" ht="12.75">
      <c r="B77" s="20"/>
      <c r="C77" s="20"/>
      <c r="D77" s="20"/>
      <c r="E77" s="20"/>
      <c r="F77" s="20"/>
      <c r="G77" s="20"/>
    </row>
    <row r="78" spans="2:7" ht="12.75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2:7" ht="12.75">
      <c r="B80" s="20"/>
      <c r="C80" s="20"/>
      <c r="D80" s="20"/>
      <c r="E80" s="20"/>
      <c r="F80" s="20"/>
      <c r="G80" s="20"/>
    </row>
    <row r="81" spans="2:7" ht="12.75">
      <c r="B81" s="20"/>
      <c r="C81" s="20"/>
      <c r="D81" s="20"/>
      <c r="E81" s="20"/>
      <c r="F81" s="20"/>
      <c r="G81" s="20"/>
    </row>
    <row r="82" spans="2:7" ht="12.75">
      <c r="B82" s="20"/>
      <c r="C82" s="20"/>
      <c r="D82" s="20"/>
      <c r="E82" s="20"/>
      <c r="F82" s="20"/>
      <c r="G82" s="20"/>
    </row>
    <row r="83" spans="2:7" ht="12.75">
      <c r="B83" s="20"/>
      <c r="C83" s="20"/>
      <c r="D83" s="20"/>
      <c r="E83" s="20"/>
      <c r="F83" s="20"/>
      <c r="G83" s="20"/>
    </row>
    <row r="84" spans="2:7" ht="12.75">
      <c r="B84" s="20"/>
      <c r="C84" s="20"/>
      <c r="D84" s="20"/>
      <c r="E84" s="20"/>
      <c r="F84" s="20"/>
      <c r="G84" s="20"/>
    </row>
    <row r="85" spans="2:7" ht="12.75">
      <c r="B85" s="20"/>
      <c r="C85" s="20"/>
      <c r="D85" s="20"/>
      <c r="E85" s="20"/>
      <c r="F85" s="20"/>
      <c r="G85" s="20"/>
    </row>
    <row r="86" spans="2:7" ht="12.75">
      <c r="B86" s="20"/>
      <c r="C86" s="20"/>
      <c r="D86" s="20"/>
      <c r="E86" s="20"/>
      <c r="F86" s="20"/>
      <c r="G86" s="20"/>
    </row>
    <row r="87" spans="2:7" ht="12.75">
      <c r="B87" s="20"/>
      <c r="C87" s="20"/>
      <c r="D87" s="20"/>
      <c r="E87" s="20"/>
      <c r="F87" s="20"/>
      <c r="G87" s="20"/>
    </row>
    <row r="88" spans="2:7" ht="12.75">
      <c r="B88" s="20"/>
      <c r="C88" s="20"/>
      <c r="D88" s="20"/>
      <c r="E88" s="20"/>
      <c r="F88" s="20"/>
      <c r="G88" s="20"/>
    </row>
    <row r="89" spans="2:7" ht="12.75">
      <c r="B89" s="20"/>
      <c r="C89" s="20"/>
      <c r="D89" s="20"/>
      <c r="E89" s="20"/>
      <c r="F89" s="20"/>
      <c r="G89" s="20"/>
    </row>
    <row r="90" spans="2:7" ht="12.75">
      <c r="B90" s="20"/>
      <c r="C90" s="20"/>
      <c r="D90" s="20"/>
      <c r="E90" s="20"/>
      <c r="F90" s="20"/>
      <c r="G90" s="20"/>
    </row>
    <row r="91" spans="2:7" ht="12.75">
      <c r="B91" s="20"/>
      <c r="C91" s="20"/>
      <c r="D91" s="20"/>
      <c r="E91" s="20"/>
      <c r="F91" s="20"/>
      <c r="G91" s="20"/>
    </row>
    <row r="92" spans="2:7" ht="12.75">
      <c r="B92" s="20"/>
      <c r="C92" s="20"/>
      <c r="D92" s="20"/>
      <c r="E92" s="20"/>
      <c r="F92" s="20"/>
      <c r="G92" s="20"/>
    </row>
    <row r="93" spans="2:7" ht="12.75">
      <c r="B93" s="20"/>
      <c r="C93" s="20"/>
      <c r="D93" s="20"/>
      <c r="E93" s="20"/>
      <c r="F93" s="20"/>
      <c r="G93" s="20"/>
    </row>
    <row r="94" spans="2:7" ht="12.75">
      <c r="B94" s="20"/>
      <c r="C94" s="20"/>
      <c r="D94" s="20"/>
      <c r="E94" s="20"/>
      <c r="F94" s="20"/>
      <c r="G94" s="20"/>
    </row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  <row r="625" s="20" customFormat="1" ht="12.75"/>
    <row r="626" s="20" customFormat="1" ht="12.75"/>
    <row r="627" s="20" customFormat="1" ht="12.75"/>
    <row r="628" s="20" customFormat="1" ht="12.75"/>
    <row r="629" s="20" customFormat="1" ht="12.75"/>
    <row r="630" s="20" customFormat="1" ht="12.75"/>
    <row r="631" s="20" customFormat="1" ht="12.75"/>
    <row r="632" s="20" customFormat="1" ht="12.75"/>
    <row r="633" s="20" customFormat="1" ht="12.75"/>
    <row r="634" s="20" customFormat="1" ht="12.75"/>
    <row r="635" s="20" customFormat="1" ht="12.75"/>
    <row r="636" s="20" customFormat="1" ht="12.75"/>
    <row r="637" s="20" customFormat="1" ht="12.75"/>
    <row r="638" s="20" customFormat="1" ht="12.75"/>
    <row r="639" s="20" customFormat="1" ht="12.75"/>
    <row r="640" s="20" customFormat="1" ht="12.75"/>
    <row r="641" s="20" customFormat="1" ht="12.75"/>
    <row r="642" s="20" customFormat="1" ht="12.75"/>
    <row r="643" s="20" customFormat="1" ht="12.75"/>
    <row r="644" s="20" customFormat="1" ht="12.75"/>
    <row r="645" s="20" customFormat="1" ht="12.75"/>
    <row r="646" s="20" customFormat="1" ht="12.75"/>
    <row r="647" s="20" customFormat="1" ht="12.75"/>
    <row r="648" s="20" customFormat="1" ht="12.75"/>
    <row r="649" s="20" customFormat="1" ht="12.75"/>
    <row r="650" s="20" customFormat="1" ht="12.75"/>
    <row r="651" s="20" customFormat="1" ht="12.75"/>
    <row r="652" s="20" customFormat="1" ht="12.75"/>
    <row r="653" s="20" customFormat="1" ht="12.75"/>
    <row r="654" s="20" customFormat="1" ht="12.75"/>
    <row r="655" s="20" customFormat="1" ht="12.75"/>
    <row r="656" s="20" customFormat="1" ht="12.75"/>
    <row r="657" s="20" customFormat="1" ht="12.75"/>
    <row r="658" s="20" customFormat="1" ht="12.75"/>
    <row r="659" s="20" customFormat="1" ht="12.75"/>
    <row r="660" s="20" customFormat="1" ht="12.75"/>
    <row r="661" s="20" customFormat="1" ht="12.75"/>
    <row r="662" s="20" customFormat="1" ht="12.75"/>
    <row r="663" s="20" customFormat="1" ht="12.75"/>
    <row r="664" s="20" customFormat="1" ht="12.75"/>
    <row r="665" s="20" customFormat="1" ht="12.75"/>
    <row r="666" s="20" customFormat="1" ht="12.75"/>
    <row r="667" s="20" customFormat="1" ht="12.75"/>
    <row r="668" s="20" customFormat="1" ht="12.75"/>
    <row r="669" s="20" customFormat="1" ht="12.75"/>
    <row r="670" s="20" customFormat="1" ht="12.75"/>
    <row r="671" s="20" customFormat="1" ht="12.75"/>
    <row r="672" s="20" customFormat="1" ht="12.75"/>
    <row r="673" s="20" customFormat="1" ht="12.75"/>
    <row r="674" s="20" customFormat="1" ht="12.75"/>
    <row r="675" s="20" customFormat="1" ht="12.75"/>
    <row r="676" s="20" customFormat="1" ht="12.75"/>
    <row r="677" s="20" customFormat="1" ht="12.75"/>
    <row r="678" s="20" customFormat="1" ht="12.75"/>
    <row r="679" s="20" customFormat="1" ht="12.75"/>
    <row r="680" s="20" customFormat="1" ht="12.75"/>
    <row r="681" s="20" customFormat="1" ht="12.75"/>
    <row r="682" s="20" customFormat="1" ht="12.75"/>
    <row r="683" s="20" customFormat="1" ht="12.75"/>
    <row r="684" s="20" customFormat="1" ht="12.75"/>
    <row r="685" s="20" customFormat="1" ht="12.75"/>
    <row r="686" s="20" customFormat="1" ht="12.75"/>
    <row r="687" s="20" customFormat="1" ht="12.75"/>
    <row r="688" s="20" customFormat="1" ht="12.75"/>
    <row r="689" s="20" customFormat="1" ht="12.75"/>
    <row r="690" s="20" customFormat="1" ht="12.75"/>
    <row r="691" s="20" customFormat="1" ht="12.75"/>
    <row r="692" s="20" customFormat="1" ht="12.75"/>
    <row r="693" s="20" customFormat="1" ht="12.75"/>
    <row r="694" s="20" customFormat="1" ht="12.75"/>
    <row r="695" s="20" customFormat="1" ht="12.75"/>
    <row r="696" s="20" customFormat="1" ht="12.75"/>
    <row r="697" s="20" customFormat="1" ht="12.75"/>
    <row r="698" s="20" customFormat="1" ht="12.75"/>
    <row r="699" s="20" customFormat="1" ht="12.75"/>
    <row r="700" s="20" customFormat="1" ht="12.75"/>
    <row r="701" s="20" customFormat="1" ht="12.75"/>
    <row r="702" s="20" customFormat="1" ht="12.75"/>
    <row r="703" s="20" customFormat="1" ht="12.75"/>
    <row r="704" s="20" customFormat="1" ht="12.75"/>
    <row r="705" s="20" customFormat="1" ht="12.75"/>
    <row r="706" s="20" customFormat="1" ht="12.75"/>
    <row r="707" s="20" customFormat="1" ht="12.75"/>
    <row r="708" s="20" customFormat="1" ht="12.75"/>
    <row r="709" s="20" customFormat="1" ht="12.75"/>
    <row r="710" s="20" customFormat="1" ht="12.75"/>
    <row r="711" s="20" customFormat="1" ht="12.75"/>
    <row r="712" s="20" customFormat="1" ht="12.75"/>
    <row r="713" s="20" customFormat="1" ht="12.75"/>
    <row r="714" s="20" customFormat="1" ht="12.75"/>
    <row r="715" s="20" customFormat="1" ht="12.75"/>
    <row r="716" s="20" customFormat="1" ht="12.75"/>
    <row r="717" s="20" customFormat="1" ht="12.75"/>
    <row r="718" s="20" customFormat="1" ht="12.75"/>
    <row r="719" s="20" customFormat="1" ht="12.75"/>
    <row r="720" s="20" customFormat="1" ht="12.75"/>
    <row r="721" s="20" customFormat="1" ht="12.75"/>
    <row r="722" s="20" customFormat="1" ht="12.75"/>
    <row r="723" s="20" customFormat="1" ht="12.75"/>
    <row r="724" s="20" customFormat="1" ht="12.75"/>
    <row r="725" s="20" customFormat="1" ht="12.75"/>
    <row r="726" s="20" customFormat="1" ht="12.75"/>
    <row r="727" s="20" customFormat="1" ht="12.75"/>
    <row r="728" s="20" customFormat="1" ht="12.75"/>
    <row r="729" s="20" customFormat="1" ht="12.75"/>
    <row r="730" s="20" customFormat="1" ht="12.75"/>
    <row r="731" s="20" customFormat="1" ht="12.75"/>
    <row r="732" s="20" customFormat="1" ht="12.75"/>
    <row r="733" s="20" customFormat="1" ht="12.75"/>
    <row r="734" s="20" customFormat="1" ht="12.75"/>
    <row r="735" s="20" customFormat="1" ht="12.75"/>
    <row r="736" s="20" customFormat="1" ht="12.75"/>
    <row r="737" s="20" customFormat="1" ht="12.75"/>
    <row r="738" s="20" customFormat="1" ht="12.75"/>
    <row r="739" s="20" customFormat="1" ht="12.75"/>
    <row r="740" s="20" customFormat="1" ht="12.75"/>
    <row r="741" s="20" customFormat="1" ht="12.75"/>
    <row r="742" s="20" customFormat="1" ht="12.75"/>
    <row r="743" s="20" customFormat="1" ht="12.75"/>
    <row r="744" s="20" customFormat="1" ht="12.75"/>
    <row r="745" s="20" customFormat="1" ht="12.75"/>
    <row r="746" s="20" customFormat="1" ht="12.75"/>
    <row r="747" s="20" customFormat="1" ht="12.75"/>
    <row r="748" s="20" customFormat="1" ht="12.75"/>
    <row r="749" s="20" customFormat="1" ht="12.75"/>
    <row r="750" s="20" customFormat="1" ht="12.75"/>
    <row r="751" s="20" customFormat="1" ht="12.75"/>
    <row r="752" s="20" customFormat="1" ht="12.75"/>
    <row r="753" s="20" customFormat="1" ht="12.75"/>
    <row r="754" s="20" customFormat="1" ht="12.75"/>
    <row r="755" s="20" customFormat="1" ht="12.75"/>
    <row r="756" s="20" customFormat="1" ht="12.75"/>
    <row r="757" s="20" customFormat="1" ht="12.75"/>
    <row r="758" s="20" customFormat="1" ht="12.75"/>
    <row r="759" s="20" customFormat="1" ht="12.75"/>
    <row r="760" s="20" customFormat="1" ht="12.75"/>
    <row r="761" s="20" customFormat="1" ht="12.75"/>
    <row r="762" s="20" customFormat="1" ht="12.75"/>
    <row r="763" s="20" customFormat="1" ht="12.75"/>
    <row r="764" s="20" customFormat="1" ht="12.75"/>
    <row r="765" s="20" customFormat="1" ht="12.75"/>
    <row r="766" s="20" customFormat="1" ht="12.75"/>
    <row r="767" s="20" customFormat="1" ht="12.75"/>
    <row r="768" s="20" customFormat="1" ht="12.75"/>
    <row r="769" s="20" customFormat="1" ht="12.75"/>
    <row r="770" s="20" customFormat="1" ht="12.75"/>
    <row r="771" s="20" customFormat="1" ht="12.75"/>
    <row r="772" s="20" customFormat="1" ht="12.75"/>
    <row r="773" s="20" customFormat="1" ht="12.75"/>
    <row r="774" s="20" customFormat="1" ht="12.75"/>
    <row r="775" s="20" customFormat="1" ht="12.75"/>
    <row r="776" s="20" customFormat="1" ht="12.75"/>
    <row r="777" s="20" customFormat="1" ht="12.75"/>
    <row r="778" s="20" customFormat="1" ht="12.75"/>
    <row r="779" s="20" customFormat="1" ht="12.75"/>
    <row r="780" s="20" customFormat="1" ht="12.75"/>
    <row r="781" s="20" customFormat="1" ht="12.75"/>
    <row r="782" s="20" customFormat="1" ht="12.75"/>
    <row r="783" s="20" customFormat="1" ht="12.75"/>
    <row r="784" s="20" customFormat="1" ht="12.75"/>
    <row r="785" s="20" customFormat="1" ht="12.75"/>
    <row r="786" s="20" customFormat="1" ht="12.75"/>
    <row r="787" s="20" customFormat="1" ht="12.75"/>
    <row r="788" s="20" customFormat="1" ht="12.75"/>
    <row r="789" s="20" customFormat="1" ht="12.75"/>
    <row r="790" s="20" customFormat="1" ht="12.75"/>
    <row r="791" s="20" customFormat="1" ht="12.75"/>
    <row r="792" s="20" customFormat="1" ht="12.75"/>
    <row r="793" s="20" customFormat="1" ht="12.75"/>
    <row r="794" s="20" customFormat="1" ht="12.75"/>
    <row r="795" s="20" customFormat="1" ht="12.75"/>
    <row r="796" s="20" customFormat="1" ht="12.75"/>
    <row r="797" s="20" customFormat="1" ht="12.75"/>
    <row r="798" s="20" customFormat="1" ht="12.75"/>
    <row r="799" s="20" customFormat="1" ht="12.75"/>
    <row r="800" s="20" customFormat="1" ht="12.75"/>
    <row r="801" s="20" customFormat="1" ht="12.75"/>
    <row r="802" s="20" customFormat="1" ht="12.75"/>
    <row r="803" s="20" customFormat="1" ht="12.75"/>
    <row r="804" s="20" customFormat="1" ht="12.75"/>
    <row r="805" s="20" customFormat="1" ht="12.75"/>
    <row r="806" s="20" customFormat="1" ht="12.75"/>
    <row r="807" s="20" customFormat="1" ht="12.75"/>
    <row r="808" s="20" customFormat="1" ht="12.75"/>
    <row r="809" s="20" customFormat="1" ht="12.75"/>
    <row r="810" s="20" customFormat="1" ht="12.75"/>
    <row r="811" s="20" customFormat="1" ht="12.75"/>
    <row r="812" s="20" customFormat="1" ht="12.75"/>
    <row r="813" s="20" customFormat="1" ht="12.75"/>
    <row r="814" s="20" customFormat="1" ht="12.75"/>
    <row r="815" s="20" customFormat="1" ht="12.75"/>
    <row r="816" s="20" customFormat="1" ht="12.75"/>
    <row r="817" s="20" customFormat="1" ht="12.75"/>
    <row r="818" s="20" customFormat="1" ht="12.75"/>
    <row r="819" s="20" customFormat="1" ht="12.75"/>
    <row r="820" s="20" customFormat="1" ht="12.75"/>
    <row r="821" s="20" customFormat="1" ht="12.75"/>
    <row r="822" s="20" customFormat="1" ht="12.75"/>
    <row r="823" s="20" customFormat="1" ht="12.75"/>
    <row r="824" s="20" customFormat="1" ht="12.75"/>
    <row r="825" s="20" customFormat="1" ht="12.75"/>
    <row r="826" s="20" customFormat="1" ht="12.75"/>
    <row r="827" s="20" customFormat="1" ht="12.75"/>
    <row r="828" s="20" customFormat="1" ht="12.75"/>
    <row r="829" s="20" customFormat="1" ht="12.75"/>
    <row r="830" s="20" customFormat="1" ht="12.75"/>
    <row r="831" s="20" customFormat="1" ht="12.75"/>
    <row r="832" s="20" customFormat="1" ht="12.75"/>
    <row r="833" s="20" customFormat="1" ht="12.75"/>
    <row r="834" s="20" customFormat="1" ht="12.75"/>
    <row r="835" s="20" customFormat="1" ht="12.75"/>
    <row r="836" s="20" customFormat="1" ht="12.75"/>
    <row r="837" s="20" customFormat="1" ht="12.75"/>
    <row r="838" s="20" customFormat="1" ht="12.75"/>
    <row r="839" s="20" customFormat="1" ht="12.75"/>
    <row r="840" s="20" customFormat="1" ht="12.75"/>
    <row r="841" s="20" customFormat="1" ht="12.75"/>
    <row r="842" s="20" customFormat="1" ht="12.75"/>
    <row r="843" s="20" customFormat="1" ht="12.75"/>
    <row r="844" s="20" customFormat="1" ht="12.75"/>
    <row r="845" s="20" customFormat="1" ht="12.75"/>
    <row r="846" s="20" customFormat="1" ht="12.75"/>
    <row r="847" s="20" customFormat="1" ht="12.75"/>
    <row r="848" s="20" customFormat="1" ht="12.75"/>
    <row r="849" s="20" customFormat="1" ht="12.75"/>
    <row r="850" s="20" customFormat="1" ht="12.75"/>
    <row r="851" s="20" customFormat="1" ht="12.75"/>
    <row r="852" s="20" customFormat="1" ht="12.75"/>
    <row r="853" s="20" customFormat="1" ht="12.75"/>
    <row r="854" s="20" customFormat="1" ht="12.75"/>
    <row r="855" s="20" customFormat="1" ht="12.75"/>
    <row r="856" s="20" customFormat="1" ht="12.75"/>
    <row r="857" s="20" customFormat="1" ht="12.75"/>
    <row r="858" s="20" customFormat="1" ht="12.75"/>
    <row r="859" s="20" customFormat="1" ht="12.75"/>
    <row r="860" s="20" customFormat="1" ht="12.75"/>
    <row r="861" s="20" customFormat="1" ht="12.75"/>
    <row r="862" s="20" customFormat="1" ht="12.75"/>
    <row r="863" s="20" customFormat="1" ht="12.75"/>
    <row r="864" s="20" customFormat="1" ht="12.75"/>
    <row r="865" s="20" customFormat="1" ht="12.75"/>
    <row r="866" s="20" customFormat="1" ht="12.75"/>
    <row r="867" s="20" customFormat="1" ht="12.75"/>
    <row r="868" s="20" customFormat="1" ht="12.75"/>
    <row r="869" s="20" customFormat="1" ht="12.75"/>
    <row r="870" s="20" customFormat="1" ht="12.75"/>
    <row r="871" s="20" customFormat="1" ht="12.75"/>
    <row r="872" s="20" customFormat="1" ht="12.75"/>
    <row r="873" s="20" customFormat="1" ht="12.75"/>
    <row r="874" s="20" customFormat="1" ht="12.75"/>
    <row r="875" s="20" customFormat="1" ht="12.75"/>
    <row r="876" s="20" customFormat="1" ht="12.75"/>
    <row r="877" s="20" customFormat="1" ht="12.75"/>
    <row r="878" s="20" customFormat="1" ht="12.75"/>
    <row r="879" s="20" customFormat="1" ht="12.75"/>
    <row r="880" s="20" customFormat="1" ht="12.75"/>
    <row r="881" s="20" customFormat="1" ht="12.75"/>
    <row r="882" s="20" customFormat="1" ht="12.75"/>
    <row r="883" s="20" customFormat="1" ht="12.75"/>
    <row r="884" s="20" customFormat="1" ht="12.75"/>
    <row r="885" s="20" customFormat="1" ht="12.75"/>
    <row r="886" s="20" customFormat="1" ht="12.75"/>
    <row r="887" s="20" customFormat="1" ht="12.75"/>
    <row r="888" s="20" customFormat="1" ht="12.75"/>
    <row r="889" s="20" customFormat="1" ht="12.75"/>
    <row r="890" s="20" customFormat="1" ht="12.75"/>
    <row r="891" s="20" customFormat="1" ht="12.75"/>
    <row r="892" s="20" customFormat="1" ht="12.75"/>
    <row r="893" s="20" customFormat="1" ht="12.75"/>
    <row r="894" s="20" customFormat="1" ht="12.75"/>
    <row r="895" s="20" customFormat="1" ht="12.75"/>
    <row r="896" s="20" customFormat="1" ht="12.75"/>
    <row r="897" s="20" customFormat="1" ht="12.75"/>
    <row r="898" s="20" customFormat="1" ht="12.75"/>
    <row r="899" s="20" customFormat="1" ht="12.75"/>
    <row r="900" s="20" customFormat="1" ht="12.75"/>
    <row r="901" s="20" customFormat="1" ht="12.75"/>
    <row r="902" s="20" customFormat="1" ht="12.75"/>
    <row r="903" s="20" customFormat="1" ht="12.75"/>
    <row r="904" s="20" customFormat="1" ht="12.75"/>
    <row r="905" s="20" customFormat="1" ht="12.75"/>
    <row r="906" s="20" customFormat="1" ht="12.75"/>
    <row r="907" s="20" customFormat="1" ht="12.75"/>
    <row r="908" s="20" customFormat="1" ht="12.75"/>
    <row r="909" s="20" customFormat="1" ht="12.75"/>
    <row r="910" s="20" customFormat="1" ht="12.75"/>
    <row r="911" s="20" customFormat="1" ht="12.75"/>
    <row r="912" s="20" customFormat="1" ht="12.75"/>
    <row r="913" s="20" customFormat="1" ht="12.75"/>
    <row r="914" s="20" customFormat="1" ht="12.75"/>
    <row r="915" s="20" customFormat="1" ht="12.75"/>
    <row r="916" s="20" customFormat="1" ht="12.75"/>
    <row r="917" s="20" customFormat="1" ht="12.75"/>
    <row r="918" s="20" customFormat="1" ht="12.75"/>
    <row r="919" s="20" customFormat="1" ht="12.75"/>
    <row r="920" s="20" customFormat="1" ht="12.75"/>
    <row r="921" s="20" customFormat="1" ht="12.75"/>
    <row r="922" s="20" customFormat="1" ht="12.75"/>
    <row r="923" s="20" customFormat="1" ht="12.75"/>
    <row r="924" s="20" customFormat="1" ht="12.75"/>
    <row r="925" s="20" customFormat="1" ht="12.75"/>
    <row r="926" s="20" customFormat="1" ht="12.75"/>
    <row r="927" s="20" customFormat="1" ht="12.75"/>
    <row r="928" s="20" customFormat="1" ht="12.75"/>
    <row r="929" s="20" customFormat="1" ht="12.75"/>
    <row r="930" s="20" customFormat="1" ht="12.75"/>
    <row r="931" s="20" customFormat="1" ht="12.75"/>
    <row r="932" s="20" customFormat="1" ht="12.75"/>
    <row r="933" s="20" customFormat="1" ht="12.75"/>
    <row r="934" s="20" customFormat="1" ht="12.75"/>
    <row r="935" s="20" customFormat="1" ht="12.75"/>
    <row r="936" s="20" customFormat="1" ht="12.75"/>
    <row r="937" s="20" customFormat="1" ht="12.75"/>
    <row r="938" s="20" customFormat="1" ht="12.75"/>
    <row r="939" s="20" customFormat="1" ht="12.75"/>
    <row r="940" s="20" customFormat="1" ht="12.75"/>
    <row r="941" s="20" customFormat="1" ht="12.75"/>
    <row r="942" s="20" customFormat="1" ht="12.75"/>
    <row r="943" s="20" customFormat="1" ht="12.75"/>
    <row r="944" s="20" customFormat="1" ht="12.75"/>
    <row r="945" s="20" customFormat="1" ht="12.75"/>
    <row r="946" s="20" customFormat="1" ht="12.75"/>
    <row r="947" s="20" customFormat="1" ht="12.75"/>
    <row r="948" s="20" customFormat="1" ht="12.75"/>
    <row r="949" s="20" customFormat="1" ht="12.75"/>
    <row r="950" s="20" customFormat="1" ht="12.75"/>
    <row r="951" s="20" customFormat="1" ht="12.75"/>
    <row r="952" s="20" customFormat="1" ht="12.75"/>
    <row r="953" s="20" customFormat="1" ht="12.75"/>
    <row r="954" s="20" customFormat="1" ht="12.75"/>
    <row r="955" s="20" customFormat="1" ht="12.75"/>
    <row r="956" s="20" customFormat="1" ht="12.75"/>
    <row r="957" s="20" customFormat="1" ht="12.75"/>
    <row r="958" s="20" customFormat="1" ht="12.75"/>
    <row r="959" s="20" customFormat="1" ht="12.75"/>
    <row r="960" s="20" customFormat="1" ht="12.75"/>
    <row r="961" s="20" customFormat="1" ht="12.75"/>
    <row r="962" s="20" customFormat="1" ht="12.75"/>
    <row r="963" s="20" customFormat="1" ht="12.75"/>
    <row r="964" s="20" customFormat="1" ht="12.75"/>
    <row r="965" s="20" customFormat="1" ht="12.75"/>
    <row r="966" s="20" customFormat="1" ht="12.75"/>
    <row r="967" s="20" customFormat="1" ht="12.75"/>
    <row r="968" s="20" customFormat="1" ht="12.75"/>
    <row r="969" s="20" customFormat="1" ht="12.75"/>
    <row r="970" s="20" customFormat="1" ht="12.75"/>
    <row r="971" s="20" customFormat="1" ht="12.75"/>
    <row r="972" s="20" customFormat="1" ht="12.75"/>
    <row r="973" s="20" customFormat="1" ht="12.75"/>
    <row r="974" s="20" customFormat="1" ht="12.75"/>
    <row r="975" s="20" customFormat="1" ht="12.75"/>
    <row r="976" s="20" customFormat="1" ht="12.75"/>
    <row r="977" s="20" customFormat="1" ht="12.75"/>
    <row r="978" s="20" customFormat="1" ht="12.75"/>
    <row r="979" s="20" customFormat="1" ht="12.75"/>
    <row r="980" s="20" customFormat="1" ht="12.75"/>
    <row r="981" s="20" customFormat="1" ht="12.75"/>
    <row r="982" s="20" customFormat="1" ht="12.75"/>
    <row r="983" s="20" customFormat="1" ht="12.75"/>
    <row r="984" s="20" customFormat="1" ht="12.75"/>
    <row r="985" s="20" customFormat="1" ht="12.75"/>
    <row r="986" s="20" customFormat="1" ht="12.75"/>
    <row r="987" s="20" customFormat="1" ht="12.75"/>
    <row r="988" s="20" customFormat="1" ht="12.75"/>
    <row r="989" s="20" customFormat="1" ht="12.75"/>
    <row r="990" s="20" customFormat="1" ht="12.75"/>
    <row r="991" s="20" customFormat="1" ht="12.75"/>
    <row r="992" s="20" customFormat="1" ht="12.75"/>
    <row r="993" s="20" customFormat="1" ht="12.75"/>
    <row r="994" s="20" customFormat="1" ht="12.75"/>
    <row r="995" s="20" customFormat="1" ht="12.75"/>
    <row r="996" s="20" customFormat="1" ht="12.75"/>
    <row r="997" s="20" customFormat="1" ht="12.75"/>
    <row r="998" s="20" customFormat="1" ht="12.75"/>
    <row r="999" s="20" customFormat="1" ht="12.75"/>
    <row r="1000" s="20" customFormat="1" ht="12.75"/>
    <row r="1001" s="20" customFormat="1" ht="12.75"/>
    <row r="1002" s="20" customFormat="1" ht="12.75"/>
    <row r="1003" s="20" customFormat="1" ht="12.75"/>
    <row r="1004" s="20" customFormat="1" ht="12.75"/>
    <row r="1005" s="20" customFormat="1" ht="12.75"/>
    <row r="1006" s="20" customFormat="1" ht="12.75"/>
    <row r="1007" s="20" customFormat="1" ht="12.75"/>
    <row r="1008" s="20" customFormat="1" ht="12.75"/>
    <row r="1009" s="20" customFormat="1" ht="12.75"/>
    <row r="1010" s="20" customFormat="1" ht="12.75"/>
    <row r="1011" s="20" customFormat="1" ht="12.75"/>
    <row r="1012" s="20" customFormat="1" ht="12.75"/>
    <row r="1013" s="20" customFormat="1" ht="12.75"/>
    <row r="1014" s="20" customFormat="1" ht="12.75"/>
    <row r="1015" s="20" customFormat="1" ht="12.75"/>
    <row r="1016" s="20" customFormat="1" ht="12.75"/>
    <row r="1017" s="20" customFormat="1" ht="12.75"/>
    <row r="1018" s="20" customFormat="1" ht="12.75"/>
    <row r="1019" s="20" customFormat="1" ht="12.75"/>
    <row r="1020" s="20" customFormat="1" ht="12.75"/>
    <row r="1021" s="20" customFormat="1" ht="12.75"/>
    <row r="1022" s="20" customFormat="1" ht="12.75"/>
    <row r="1023" s="20" customFormat="1" ht="12.75"/>
    <row r="1024" s="20" customFormat="1" ht="12.75"/>
    <row r="1025" s="20" customFormat="1" ht="12.75"/>
    <row r="1026" s="20" customFormat="1" ht="12.75"/>
    <row r="1027" s="20" customFormat="1" ht="12.75"/>
    <row r="1028" s="20" customFormat="1" ht="12.75"/>
    <row r="1029" s="20" customFormat="1" ht="12.75"/>
    <row r="1030" s="20" customFormat="1" ht="12.75"/>
    <row r="1031" s="20" customFormat="1" ht="12.75"/>
    <row r="1032" s="20" customFormat="1" ht="12.75"/>
    <row r="1033" s="20" customFormat="1" ht="12.75"/>
    <row r="1034" s="20" customFormat="1" ht="12.75"/>
    <row r="1035" s="20" customFormat="1" ht="12.75"/>
    <row r="1036" s="20" customFormat="1" ht="12.75"/>
    <row r="1037" s="20" customFormat="1" ht="12.75"/>
    <row r="1038" s="20" customFormat="1" ht="12.75"/>
    <row r="1039" s="20" customFormat="1" ht="12.75"/>
    <row r="1040" s="20" customFormat="1" ht="12.75"/>
    <row r="1041" s="20" customFormat="1" ht="12.75"/>
    <row r="1042" s="20" customFormat="1" ht="12.75"/>
    <row r="1043" s="20" customFormat="1" ht="12.75"/>
    <row r="1044" s="20" customFormat="1" ht="12.75"/>
    <row r="1045" s="20" customFormat="1" ht="12.75"/>
    <row r="1046" s="20" customFormat="1" ht="12.75"/>
    <row r="1047" s="20" customFormat="1" ht="12.75"/>
    <row r="1048" s="20" customFormat="1" ht="12.75"/>
    <row r="1049" s="20" customFormat="1" ht="12.75"/>
    <row r="1050" s="20" customFormat="1" ht="12.75"/>
    <row r="1051" s="20" customFormat="1" ht="12.75"/>
    <row r="1052" s="20" customFormat="1" ht="12.75"/>
    <row r="1053" s="20" customFormat="1" ht="12.75"/>
    <row r="1054" s="20" customFormat="1" ht="12.75"/>
    <row r="1055" s="20" customFormat="1" ht="12.75"/>
    <row r="1056" s="20" customFormat="1" ht="12.75"/>
    <row r="1057" s="20" customFormat="1" ht="12.75"/>
    <row r="1058" s="20" customFormat="1" ht="12.75"/>
    <row r="1059" s="20" customFormat="1" ht="12.75"/>
    <row r="1060" s="20" customFormat="1" ht="12.75"/>
    <row r="1061" s="20" customFormat="1" ht="12.75"/>
    <row r="1062" s="20" customFormat="1" ht="12.75"/>
    <row r="1063" s="20" customFormat="1" ht="12.75"/>
    <row r="1064" s="20" customFormat="1" ht="12.75"/>
    <row r="1065" s="20" customFormat="1" ht="12.75"/>
    <row r="1066" s="20" customFormat="1" ht="12.75"/>
    <row r="1067" s="20" customFormat="1" ht="12.75"/>
    <row r="1068" s="20" customFormat="1" ht="12.75"/>
    <row r="1069" s="20" customFormat="1" ht="12.75"/>
    <row r="1070" s="20" customFormat="1" ht="12.75"/>
    <row r="1071" s="20" customFormat="1" ht="12.75"/>
    <row r="1072" s="20" customFormat="1" ht="12.75"/>
    <row r="1073" s="20" customFormat="1" ht="12.75"/>
    <row r="1074" s="20" customFormat="1" ht="12.75"/>
    <row r="1075" s="20" customFormat="1" ht="12.75"/>
    <row r="1076" s="20" customFormat="1" ht="12.75"/>
    <row r="1077" s="20" customFormat="1" ht="12.75"/>
    <row r="1078" s="20" customFormat="1" ht="12.75"/>
    <row r="1079" s="20" customFormat="1" ht="12.75"/>
    <row r="1080" s="20" customFormat="1" ht="12.75"/>
    <row r="1081" s="20" customFormat="1" ht="12.75"/>
    <row r="1082" s="20" customFormat="1" ht="12.75"/>
    <row r="1083" s="20" customFormat="1" ht="12.75"/>
    <row r="1084" s="20" customFormat="1" ht="12.75"/>
    <row r="1085" s="20" customFormat="1" ht="12.75"/>
    <row r="1086" s="20" customFormat="1" ht="12.75"/>
    <row r="1087" s="20" customFormat="1" ht="12.75"/>
    <row r="1088" s="20" customFormat="1" ht="12.75"/>
    <row r="1089" s="20" customFormat="1" ht="12.75"/>
    <row r="1090" s="20" customFormat="1" ht="12.75"/>
    <row r="1091" s="20" customFormat="1" ht="12.75"/>
    <row r="1092" s="20" customFormat="1" ht="12.75"/>
    <row r="1093" s="20" customFormat="1" ht="12.75"/>
    <row r="1094" s="20" customFormat="1" ht="12.75"/>
    <row r="1095" s="20" customFormat="1" ht="12.75"/>
    <row r="1096" s="20" customFormat="1" ht="12.75"/>
    <row r="1097" s="20" customFormat="1" ht="12.75"/>
    <row r="1098" s="20" customFormat="1" ht="12.75"/>
    <row r="1099" s="20" customFormat="1" ht="12.75"/>
    <row r="1100" s="20" customFormat="1" ht="12.75"/>
    <row r="1101" s="20" customFormat="1" ht="12.75"/>
    <row r="1102" s="20" customFormat="1" ht="12.75"/>
    <row r="1103" s="20" customFormat="1" ht="12.75"/>
    <row r="1104" s="20" customFormat="1" ht="12.75"/>
    <row r="1105" s="20" customFormat="1" ht="12.75"/>
    <row r="1106" s="20" customFormat="1" ht="12.75"/>
    <row r="1107" s="20" customFormat="1" ht="12.75"/>
    <row r="1108" s="20" customFormat="1" ht="12.75"/>
    <row r="1109" s="20" customFormat="1" ht="12.75"/>
    <row r="1110" s="20" customFormat="1" ht="12.75"/>
    <row r="1111" s="20" customFormat="1" ht="12.75"/>
    <row r="1112" s="20" customFormat="1" ht="12.75"/>
    <row r="1113" s="20" customFormat="1" ht="12.75"/>
    <row r="1114" s="20" customFormat="1" ht="12.75"/>
    <row r="1115" s="20" customFormat="1" ht="12.75"/>
    <row r="1116" s="20" customFormat="1" ht="12.75"/>
    <row r="1117" s="20" customFormat="1" ht="12.75"/>
    <row r="1118" s="20" customFormat="1" ht="12.75"/>
    <row r="1119" s="20" customFormat="1" ht="12.75"/>
    <row r="1120" s="20" customFormat="1" ht="12.75"/>
    <row r="1121" s="20" customFormat="1" ht="12.75"/>
    <row r="1122" s="20" customFormat="1" ht="12.75"/>
    <row r="1123" s="20" customFormat="1" ht="12.75"/>
    <row r="1124" s="20" customFormat="1" ht="12.75"/>
    <row r="1125" s="20" customFormat="1" ht="12.75"/>
    <row r="1126" s="20" customFormat="1" ht="12.75"/>
    <row r="1127" s="20" customFormat="1" ht="12.75"/>
    <row r="1128" s="20" customFormat="1" ht="12.75"/>
    <row r="1129" s="20" customFormat="1" ht="12.75"/>
    <row r="1130" s="20" customFormat="1" ht="12.75"/>
    <row r="1131" s="20" customFormat="1" ht="12.75"/>
    <row r="1132" s="20" customFormat="1" ht="12.75"/>
    <row r="1133" s="20" customFormat="1" ht="12.75"/>
    <row r="1134" s="20" customFormat="1" ht="12.75"/>
    <row r="1135" s="20" customFormat="1" ht="12.75"/>
    <row r="1136" s="20" customFormat="1" ht="12.75"/>
    <row r="1137" s="20" customFormat="1" ht="12.75"/>
    <row r="1138" s="20" customFormat="1" ht="12.75"/>
    <row r="1139" s="20" customFormat="1" ht="12.75"/>
    <row r="1140" s="20" customFormat="1" ht="12.75"/>
    <row r="1141" s="20" customFormat="1" ht="12.75"/>
    <row r="1142" s="20" customFormat="1" ht="12.75"/>
    <row r="1143" s="20" customFormat="1" ht="12.75"/>
    <row r="1144" s="20" customFormat="1" ht="12.75"/>
    <row r="1145" s="20" customFormat="1" ht="12.75"/>
    <row r="1146" s="20" customFormat="1" ht="12.75"/>
    <row r="1147" s="20" customFormat="1" ht="12.75"/>
    <row r="1148" s="20" customFormat="1" ht="12.75"/>
    <row r="1149" s="20" customFormat="1" ht="12.75"/>
    <row r="1150" s="20" customFormat="1" ht="12.75"/>
    <row r="1151" s="20" customFormat="1" ht="12.75"/>
    <row r="1152" s="20" customFormat="1" ht="12.75"/>
    <row r="1153" s="20" customFormat="1" ht="12.75"/>
    <row r="1154" s="20" customFormat="1" ht="12.75"/>
    <row r="1155" s="20" customFormat="1" ht="12.75"/>
    <row r="1156" s="20" customFormat="1" ht="12.75"/>
    <row r="1157" s="20" customFormat="1" ht="12.75"/>
    <row r="1158" s="20" customFormat="1" ht="12.75"/>
    <row r="1159" s="20" customFormat="1" ht="12.75"/>
    <row r="1160" s="20" customFormat="1" ht="12.75"/>
    <row r="1161" s="20" customFormat="1" ht="12.75"/>
    <row r="1162" s="20" customFormat="1" ht="12.75"/>
    <row r="1163" s="20" customFormat="1" ht="12.75"/>
    <row r="1164" s="20" customFormat="1" ht="12.75"/>
    <row r="1165" s="20" customFormat="1" ht="12.75"/>
    <row r="1166" s="20" customFormat="1" ht="12.75"/>
    <row r="1167" s="20" customFormat="1" ht="12.75"/>
    <row r="1168" s="20" customFormat="1" ht="12.75"/>
    <row r="1169" s="20" customFormat="1" ht="12.75"/>
    <row r="1170" s="20" customFormat="1" ht="12.75"/>
    <row r="1171" s="20" customFormat="1" ht="12.75"/>
    <row r="1172" s="20" customFormat="1" ht="12.75"/>
    <row r="1173" s="20" customFormat="1" ht="12.75"/>
    <row r="1174" s="20" customFormat="1" ht="12.75"/>
    <row r="1175" s="20" customFormat="1" ht="12.75"/>
    <row r="1176" s="20" customFormat="1" ht="12.75"/>
    <row r="1177" s="20" customFormat="1" ht="12.75"/>
    <row r="1178" s="20" customFormat="1" ht="12.75"/>
    <row r="1179" s="20" customFormat="1" ht="12.75"/>
    <row r="1180" s="20" customFormat="1" ht="12.75"/>
    <row r="1181" s="20" customFormat="1" ht="12.75"/>
    <row r="1182" s="20" customFormat="1" ht="12.75"/>
    <row r="1183" s="20" customFormat="1" ht="12.75"/>
    <row r="1184" s="20" customFormat="1" ht="12.75"/>
    <row r="1185" s="20" customFormat="1" ht="12.75"/>
    <row r="1186" s="20" customFormat="1" ht="12.75"/>
    <row r="1187" s="20" customFormat="1" ht="12.75"/>
    <row r="1188" s="20" customFormat="1" ht="12.75"/>
    <row r="1189" s="20" customFormat="1" ht="12.75"/>
    <row r="1190" s="20" customFormat="1" ht="12.75"/>
    <row r="1191" s="20" customFormat="1" ht="12.75"/>
    <row r="1192" s="20" customFormat="1" ht="12.75"/>
    <row r="1193" s="20" customFormat="1" ht="12.75"/>
    <row r="1194" s="20" customFormat="1" ht="12.75"/>
    <row r="1195" s="20" customFormat="1" ht="12.75"/>
    <row r="1196" s="20" customFormat="1" ht="12.75"/>
    <row r="1197" s="20" customFormat="1" ht="12.75"/>
  </sheetData>
  <sheetProtection password="D861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Business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VisserL</dc:creator>
  <cp:keywords/>
  <dc:description/>
  <cp:lastModifiedBy>Martijn Roskam</cp:lastModifiedBy>
  <cp:lastPrinted>2006-02-20T13:02:04Z</cp:lastPrinted>
  <dcterms:created xsi:type="dcterms:W3CDTF">2006-02-20T12:58:11Z</dcterms:created>
  <dcterms:modified xsi:type="dcterms:W3CDTF">2010-10-15T14:24:01Z</dcterms:modified>
  <cp:category/>
  <cp:version/>
  <cp:contentType/>
  <cp:contentStatus/>
</cp:coreProperties>
</file>