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<sst xmlns="http://schemas.openxmlformats.org/spreadsheetml/2006/main" count="51" uniqueCount="34">
  <si>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4-Gastester</t>
  </si>
  <si>
    <t>Roetmeter</t>
  </si>
  <si>
    <t>Combitester</t>
  </si>
  <si>
    <t>Investering</t>
  </si>
  <si>
    <t>Aanvullende apparatuur</t>
  </si>
  <si>
    <t>PC</t>
  </si>
  <si>
    <t>NMI-IJkcertificaat</t>
  </si>
  <si>
    <t>Toerentalopnemer (geluid of trilling)</t>
  </si>
  <si>
    <t>0-emissiekast</t>
  </si>
  <si>
    <t>Afzuiginstallatie incl slang</t>
  </si>
  <si>
    <t>Overig (bv Bluetooth bediening of aflevering, installatie en instructie)</t>
  </si>
  <si>
    <t xml:space="preserve">Korting </t>
  </si>
  <si>
    <t>Totale investering</t>
  </si>
  <si>
    <t>Restwaarde na .. jaar</t>
  </si>
  <si>
    <t>Jaarlijkse vaste kosten</t>
  </si>
  <si>
    <t>Jaarlijks onderhoud inclusief ijken</t>
  </si>
  <si>
    <t>Rente (%)</t>
  </si>
  <si>
    <t>Afschrijving</t>
  </si>
  <si>
    <t>Totale jaarlijkse vaste kosten</t>
  </si>
  <si>
    <t>Vaste kosten per keer gebruiken</t>
  </si>
  <si>
    <t>Bij ,, gebruik per jaar (aantal)</t>
  </si>
  <si>
    <t>APK benzine</t>
  </si>
  <si>
    <t>Diagnose benzine</t>
  </si>
  <si>
    <t>Diagnose diesel</t>
  </si>
  <si>
    <t>Tijd per gebruik (minuten)</t>
  </si>
  <si>
    <t>Totale gebruikstijd per jaar (minuten)</t>
  </si>
  <si>
    <t>Vaste kosten per gebruik (euro)</t>
  </si>
  <si>
    <t>Variabele kosten per gebruik</t>
  </si>
  <si>
    <t>Werkplaatstarief</t>
  </si>
  <si>
    <t>Totale variabele kosten</t>
  </si>
  <si>
    <t>Variabele kosten per gebruik (euro)</t>
  </si>
  <si>
    <t>Totale kosten per gebruik</t>
  </si>
  <si>
    <t>Totale kosten</t>
  </si>
  <si>
    <t>APK diesel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</si>
</sst>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[$€-2]\ * #,##0.00_);_([$€-2]\ * \(#,##0.00\);_([$€-2]\ * &quot;-&quot;??_);_(@_)"/>
    <numFmt numFmtId="173" formatCode="0.0%"/>
    <numFmt numFmtId="174" formatCode="_-[$€-2]\ * #,##0.00_-;_-[$€-2]\ * #,##0.00\-;_-[$€-2]\ * &quot;-&quot;??_-;_-@_-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2" fontId="0" fillId="0" borderId="0" xfId="0" applyNumberFormat="1" applyAlignment="1">
      <alignment/>
    </xf>
    <xf numFmtId="9" fontId="0" fillId="0" borderId="0" xfId="53" applyFont="1" applyAlignment="1">
      <alignment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172" fontId="0" fillId="33" borderId="0" xfId="0" applyNumberForma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5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72" fontId="0" fillId="33" borderId="0" xfId="0" applyNumberFormat="1" applyFill="1" applyBorder="1" applyAlignment="1">
      <alignment wrapText="1"/>
    </xf>
    <xf numFmtId="9" fontId="0" fillId="33" borderId="0" xfId="53" applyFont="1" applyFill="1" applyBorder="1" applyAlignment="1">
      <alignment/>
    </xf>
    <xf numFmtId="172" fontId="0" fillId="33" borderId="0" xfId="53" applyNumberFormat="1" applyFont="1" applyFill="1" applyBorder="1" applyAlignment="1">
      <alignment/>
    </xf>
    <xf numFmtId="172" fontId="5" fillId="33" borderId="0" xfId="53" applyNumberFormat="1" applyFont="1" applyFill="1" applyBorder="1" applyAlignment="1">
      <alignment/>
    </xf>
    <xf numFmtId="172" fontId="5" fillId="33" borderId="14" xfId="53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7" xfId="0" applyFill="1" applyBorder="1" applyAlignment="1">
      <alignment/>
    </xf>
    <xf numFmtId="0" fontId="7" fillId="33" borderId="0" xfId="0" applyFont="1" applyFill="1" applyBorder="1" applyAlignment="1">
      <alignment wrapText="1"/>
    </xf>
    <xf numFmtId="172" fontId="7" fillId="33" borderId="0" xfId="0" applyNumberFormat="1" applyFont="1" applyFill="1" applyBorder="1" applyAlignment="1">
      <alignment wrapText="1"/>
    </xf>
    <xf numFmtId="0" fontId="5" fillId="33" borderId="13" xfId="0" applyFont="1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24" xfId="0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1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2" fontId="0" fillId="33" borderId="25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172" fontId="0" fillId="33" borderId="21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4" fontId="0" fillId="33" borderId="23" xfId="53" applyNumberFormat="1" applyFont="1" applyFill="1" applyBorder="1" applyAlignment="1">
      <alignment/>
    </xf>
    <xf numFmtId="174" fontId="0" fillId="33" borderId="21" xfId="53" applyNumberFormat="1" applyFont="1" applyFill="1" applyBorder="1" applyAlignment="1">
      <alignment/>
    </xf>
    <xf numFmtId="174" fontId="0" fillId="33" borderId="22" xfId="53" applyNumberFormat="1" applyFont="1" applyFill="1" applyBorder="1" applyAlignment="1">
      <alignment/>
    </xf>
    <xf numFmtId="174" fontId="0" fillId="33" borderId="24" xfId="0" applyNumberFormat="1" applyFill="1" applyBorder="1" applyAlignment="1">
      <alignment/>
    </xf>
    <xf numFmtId="174" fontId="0" fillId="0" borderId="24" xfId="0" applyNumberForma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2" fontId="0" fillId="0" borderId="26" xfId="0" applyNumberFormat="1" applyFill="1" applyBorder="1" applyAlignment="1">
      <alignment/>
    </xf>
    <xf numFmtId="172" fontId="5" fillId="34" borderId="12" xfId="0" applyNumberFormat="1" applyFont="1" applyFill="1" applyBorder="1" applyAlignment="1" applyProtection="1">
      <alignment/>
      <protection locked="0"/>
    </xf>
    <xf numFmtId="172" fontId="5" fillId="34" borderId="13" xfId="0" applyNumberFormat="1" applyFont="1" applyFill="1" applyBorder="1" applyAlignment="1" applyProtection="1">
      <alignment/>
      <protection locked="0"/>
    </xf>
    <xf numFmtId="172" fontId="5" fillId="34" borderId="27" xfId="0" applyNumberFormat="1" applyFont="1" applyFill="1" applyBorder="1" applyAlignment="1" applyProtection="1">
      <alignment/>
      <protection locked="0"/>
    </xf>
    <xf numFmtId="9" fontId="5" fillId="34" borderId="20" xfId="0" applyNumberFormat="1" applyFont="1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172" fontId="0" fillId="34" borderId="12" xfId="0" applyNumberFormat="1" applyFill="1" applyBorder="1" applyAlignment="1" applyProtection="1">
      <alignment/>
      <protection locked="0"/>
    </xf>
    <xf numFmtId="173" fontId="0" fillId="34" borderId="13" xfId="0" applyNumberFormat="1" applyFill="1" applyBorder="1" applyAlignment="1" applyProtection="1">
      <alignment/>
      <protection locked="0"/>
    </xf>
    <xf numFmtId="1" fontId="0" fillId="34" borderId="23" xfId="53" applyNumberFormat="1" applyFont="1" applyFill="1" applyBorder="1" applyAlignment="1" applyProtection="1">
      <alignment/>
      <protection locked="0"/>
    </xf>
    <xf numFmtId="1" fontId="0" fillId="34" borderId="21" xfId="53" applyNumberFormat="1" applyFont="1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172" fontId="0" fillId="34" borderId="29" xfId="0" applyNumberFormat="1" applyFill="1" applyBorder="1" applyAlignment="1" applyProtection="1">
      <alignment/>
      <protection locked="0"/>
    </xf>
    <xf numFmtId="1" fontId="0" fillId="34" borderId="22" xfId="53" applyNumberFormat="1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4</xdr:row>
      <xdr:rowOff>0</xdr:rowOff>
    </xdr:from>
    <xdr:to>
      <xdr:col>1</xdr:col>
      <xdr:colOff>1076325</xdr:colOff>
      <xdr:row>7</xdr:row>
      <xdr:rowOff>85725</xdr:rowOff>
    </xdr:to>
    <xdr:pic>
      <xdr:nvPicPr>
        <xdr:cNvPr id="1" name="Afbeelding 2" descr="am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19125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9"/>
  <sheetViews>
    <sheetView tabSelected="1" zoomScalePageLayoutView="0" workbookViewId="0" topLeftCell="A1">
      <selection activeCell="A1" sqref="A1"/>
    </sheetView>
  </sheetViews>
  <sheetFormatPr defaultColWidth="7.625" defaultRowHeight="12.75"/>
  <cols>
    <col min="1" max="1" width="1.625" style="0" customWidth="1"/>
    <col min="2" max="2" width="28.125" style="6" bestFit="1" customWidth="1"/>
    <col min="3" max="3" width="35.50390625" style="5" customWidth="1"/>
    <col min="4" max="4" width="10.75390625" style="0" bestFit="1" customWidth="1"/>
    <col min="5" max="5" width="9.625" style="0" bestFit="1" customWidth="1"/>
    <col min="6" max="6" width="11.50390625" style="0" bestFit="1" customWidth="1"/>
    <col min="7" max="7" width="9.375" style="0" bestFit="1" customWidth="1"/>
    <col min="8" max="8" width="9.50390625" style="0" bestFit="1" customWidth="1"/>
    <col min="9" max="9" width="11.50390625" style="0" bestFit="1" customWidth="1"/>
    <col min="10" max="10" width="10.75390625" style="0" bestFit="1" customWidth="1"/>
    <col min="11" max="11" width="9.50390625" style="0" bestFit="1" customWidth="1"/>
    <col min="12" max="12" width="12.25390625" style="0" bestFit="1" customWidth="1"/>
  </cols>
  <sheetData>
    <row r="1" ht="9.75" customHeight="1" thickBot="1"/>
    <row r="2" spans="2:12" ht="12.75">
      <c r="B2" s="8"/>
      <c r="C2" s="9"/>
      <c r="D2" s="51" t="s">
        <v>0</v>
      </c>
      <c r="E2" s="10"/>
      <c r="F2" s="10"/>
      <c r="G2" s="51" t="s">
        <v>1</v>
      </c>
      <c r="H2" s="10"/>
      <c r="I2" s="10"/>
      <c r="J2" s="51" t="s">
        <v>2</v>
      </c>
      <c r="K2" s="10"/>
      <c r="L2" s="11"/>
    </row>
    <row r="3" spans="2:12" ht="13.5" thickBot="1">
      <c r="B3" s="52" t="s">
        <v>3</v>
      </c>
      <c r="C3" s="13"/>
      <c r="D3" s="14"/>
      <c r="E3" s="14"/>
      <c r="F3" s="14"/>
      <c r="G3" s="14"/>
      <c r="H3" s="14"/>
      <c r="I3" s="14"/>
      <c r="J3" s="14"/>
      <c r="K3" s="14"/>
      <c r="L3" s="15"/>
    </row>
    <row r="4" spans="2:12" ht="12.75">
      <c r="B4" s="12"/>
      <c r="C4" s="13"/>
      <c r="D4" s="14"/>
      <c r="E4" s="8"/>
      <c r="F4" s="55">
        <v>4400</v>
      </c>
      <c r="G4" s="14"/>
      <c r="H4" s="8"/>
      <c r="I4" s="55">
        <v>4400</v>
      </c>
      <c r="J4" s="14"/>
      <c r="K4" s="8"/>
      <c r="L4" s="55">
        <v>8000</v>
      </c>
    </row>
    <row r="5" spans="2:12" ht="12.75">
      <c r="B5" s="12"/>
      <c r="C5" s="13"/>
      <c r="D5" s="14"/>
      <c r="E5" s="12"/>
      <c r="F5" s="15"/>
      <c r="G5" s="14"/>
      <c r="H5" s="12"/>
      <c r="I5" s="15"/>
      <c r="J5" s="14"/>
      <c r="K5" s="12"/>
      <c r="L5" s="15"/>
    </row>
    <row r="6" spans="2:12" ht="12.75">
      <c r="B6" s="12"/>
      <c r="C6" s="13" t="s">
        <v>4</v>
      </c>
      <c r="D6" s="14"/>
      <c r="E6" s="12"/>
      <c r="F6" s="17"/>
      <c r="G6" s="14"/>
      <c r="H6" s="12"/>
      <c r="I6" s="17"/>
      <c r="J6" s="14"/>
      <c r="K6" s="12"/>
      <c r="L6" s="17"/>
    </row>
    <row r="7" spans="2:12" ht="12.75">
      <c r="B7" s="12"/>
      <c r="C7" s="13" t="s">
        <v>5</v>
      </c>
      <c r="D7" s="14"/>
      <c r="E7" s="56">
        <v>1000</v>
      </c>
      <c r="F7" s="15"/>
      <c r="G7" s="14"/>
      <c r="H7" s="56">
        <v>1000</v>
      </c>
      <c r="I7" s="15"/>
      <c r="J7" s="14"/>
      <c r="K7" s="56">
        <v>1000</v>
      </c>
      <c r="L7" s="15"/>
    </row>
    <row r="8" spans="2:12" ht="12.75">
      <c r="B8" s="12"/>
      <c r="C8" s="13" t="s">
        <v>6</v>
      </c>
      <c r="D8" s="14"/>
      <c r="E8" s="56">
        <v>200</v>
      </c>
      <c r="F8" s="17"/>
      <c r="G8" s="14"/>
      <c r="H8" s="56">
        <v>200</v>
      </c>
      <c r="I8" s="17"/>
      <c r="J8" s="14"/>
      <c r="K8" s="56">
        <v>400</v>
      </c>
      <c r="L8" s="17"/>
    </row>
    <row r="9" spans="2:12" ht="12.75">
      <c r="B9" s="12"/>
      <c r="C9" s="13" t="s">
        <v>7</v>
      </c>
      <c r="D9" s="14"/>
      <c r="E9" s="56"/>
      <c r="F9" s="17"/>
      <c r="G9" s="14"/>
      <c r="H9" s="56">
        <v>1200</v>
      </c>
      <c r="I9" s="17"/>
      <c r="J9" s="14"/>
      <c r="K9" s="56">
        <v>1200</v>
      </c>
      <c r="L9" s="17"/>
    </row>
    <row r="10" spans="2:12" ht="12.75">
      <c r="B10" s="12"/>
      <c r="C10" s="13" t="s">
        <v>8</v>
      </c>
      <c r="D10" s="14"/>
      <c r="E10" s="56">
        <v>0</v>
      </c>
      <c r="F10" s="17"/>
      <c r="G10" s="14"/>
      <c r="H10" s="56">
        <v>1500</v>
      </c>
      <c r="I10" s="17"/>
      <c r="J10" s="14"/>
      <c r="K10" s="56">
        <v>1500</v>
      </c>
      <c r="L10" s="17"/>
    </row>
    <row r="11" spans="2:12" ht="12.75">
      <c r="B11" s="12"/>
      <c r="C11" s="13" t="s">
        <v>9</v>
      </c>
      <c r="D11" s="14"/>
      <c r="E11" s="56"/>
      <c r="F11" s="17"/>
      <c r="G11" s="14"/>
      <c r="H11" s="56">
        <v>800</v>
      </c>
      <c r="I11" s="17"/>
      <c r="J11" s="14"/>
      <c r="K11" s="56">
        <v>800</v>
      </c>
      <c r="L11" s="17"/>
    </row>
    <row r="12" spans="2:12" ht="25.5">
      <c r="B12" s="12"/>
      <c r="C12" s="13" t="s">
        <v>10</v>
      </c>
      <c r="D12" s="14"/>
      <c r="E12" s="57">
        <v>100</v>
      </c>
      <c r="F12" s="18"/>
      <c r="G12" s="14"/>
      <c r="H12" s="57">
        <v>400</v>
      </c>
      <c r="I12" s="18"/>
      <c r="J12" s="14"/>
      <c r="K12" s="57">
        <v>500</v>
      </c>
      <c r="L12" s="18"/>
    </row>
    <row r="13" spans="2:12" ht="12.75">
      <c r="B13" s="12"/>
      <c r="C13" s="13"/>
      <c r="D13" s="14"/>
      <c r="E13" s="30"/>
      <c r="F13" s="17">
        <f>SUM(E$7:E$12)</f>
        <v>1300</v>
      </c>
      <c r="G13" s="14"/>
      <c r="H13" s="30"/>
      <c r="I13" s="17">
        <f>SUM(H$7:H$12)</f>
        <v>5100</v>
      </c>
      <c r="J13" s="14"/>
      <c r="K13" s="30"/>
      <c r="L13" s="17">
        <f>SUM(K$7:K$12)</f>
        <v>5400</v>
      </c>
    </row>
    <row r="14" spans="2:12" ht="13.5" thickBot="1">
      <c r="B14" s="12"/>
      <c r="C14" s="13" t="s">
        <v>11</v>
      </c>
      <c r="D14" s="14"/>
      <c r="E14" s="58">
        <v>0.1</v>
      </c>
      <c r="F14" s="32">
        <f>SUM(F3:F13)*-E14</f>
        <v>-570</v>
      </c>
      <c r="G14" s="14"/>
      <c r="H14" s="58">
        <v>0.1</v>
      </c>
      <c r="I14" s="32">
        <f>SUM(I3:I13)*-H14</f>
        <v>-950</v>
      </c>
      <c r="J14" s="14"/>
      <c r="K14" s="58">
        <v>0.1</v>
      </c>
      <c r="L14" s="32">
        <f>SUM(L3:L13)*-K14</f>
        <v>-1340</v>
      </c>
    </row>
    <row r="15" spans="2:12" ht="14.25" thickBot="1" thickTop="1">
      <c r="B15" s="12"/>
      <c r="C15" s="28" t="s">
        <v>12</v>
      </c>
      <c r="D15" s="14"/>
      <c r="E15" s="25"/>
      <c r="F15" s="31">
        <f>SUM(F3:F14)</f>
        <v>5130</v>
      </c>
      <c r="G15" s="14"/>
      <c r="H15" s="25"/>
      <c r="I15" s="31">
        <f>SUM(I3:I14)</f>
        <v>8550</v>
      </c>
      <c r="J15" s="14"/>
      <c r="K15" s="25"/>
      <c r="L15" s="31">
        <f>SUM(L3:L14)</f>
        <v>12060</v>
      </c>
    </row>
    <row r="16" spans="2:12" ht="13.5" thickBot="1">
      <c r="B16" s="12"/>
      <c r="C16" s="13"/>
      <c r="D16" s="14"/>
      <c r="E16" s="14"/>
      <c r="F16" s="16"/>
      <c r="G16" s="14"/>
      <c r="H16" s="14"/>
      <c r="I16" s="16"/>
      <c r="J16" s="14"/>
      <c r="K16" s="14"/>
      <c r="L16" s="17"/>
    </row>
    <row r="17" spans="2:12" ht="13.5" thickBot="1">
      <c r="B17" s="12"/>
      <c r="C17" s="13" t="s">
        <v>13</v>
      </c>
      <c r="D17" s="14"/>
      <c r="E17" s="59">
        <v>5</v>
      </c>
      <c r="F17" s="54">
        <f>F15/E17</f>
        <v>1026</v>
      </c>
      <c r="G17" s="14"/>
      <c r="H17" s="59">
        <v>5</v>
      </c>
      <c r="I17" s="54">
        <f>I15/H17</f>
        <v>1710</v>
      </c>
      <c r="J17" s="14"/>
      <c r="K17" s="59">
        <v>5</v>
      </c>
      <c r="L17" s="54">
        <f>L15/K17</f>
        <v>2412</v>
      </c>
    </row>
    <row r="18" spans="2:12" ht="12.75">
      <c r="B18" s="12"/>
      <c r="C18" s="13"/>
      <c r="D18" s="14"/>
      <c r="E18" s="14"/>
      <c r="F18" s="16"/>
      <c r="G18" s="14"/>
      <c r="H18" s="14"/>
      <c r="I18" s="16"/>
      <c r="J18" s="14"/>
      <c r="K18" s="14"/>
      <c r="L18" s="17"/>
    </row>
    <row r="19" spans="2:12" ht="13.5" thickBot="1">
      <c r="B19" s="52" t="s">
        <v>14</v>
      </c>
      <c r="C19" s="13"/>
      <c r="D19" s="14"/>
      <c r="E19" s="14"/>
      <c r="F19" s="16"/>
      <c r="G19" s="14"/>
      <c r="H19" s="14"/>
      <c r="I19" s="16"/>
      <c r="J19" s="14"/>
      <c r="K19" s="14"/>
      <c r="L19" s="17"/>
    </row>
    <row r="20" spans="2:12" ht="12.75">
      <c r="B20" s="12"/>
      <c r="C20" s="13" t="s">
        <v>15</v>
      </c>
      <c r="D20" s="14"/>
      <c r="E20" s="8"/>
      <c r="F20" s="60">
        <v>150</v>
      </c>
      <c r="G20" s="14"/>
      <c r="H20" s="8"/>
      <c r="I20" s="60">
        <v>250</v>
      </c>
      <c r="J20" s="14"/>
      <c r="K20" s="8"/>
      <c r="L20" s="60">
        <v>400</v>
      </c>
    </row>
    <row r="21" spans="2:12" ht="12.75">
      <c r="B21" s="12"/>
      <c r="C21" s="13" t="s">
        <v>16</v>
      </c>
      <c r="D21" s="14"/>
      <c r="E21" s="61">
        <v>0.05</v>
      </c>
      <c r="F21" s="17">
        <f>E21*(F15+F17)/2</f>
        <v>153.9</v>
      </c>
      <c r="G21" s="14"/>
      <c r="H21" s="61">
        <v>0.05</v>
      </c>
      <c r="I21" s="17">
        <f>H21*(I15+I17)/2</f>
        <v>256.5</v>
      </c>
      <c r="J21" s="14"/>
      <c r="K21" s="61">
        <v>0.05</v>
      </c>
      <c r="L21" s="17">
        <f>K21*(L15+L17)/2</f>
        <v>361.8</v>
      </c>
    </row>
    <row r="22" spans="2:12" ht="13.5" thickBot="1">
      <c r="B22" s="12"/>
      <c r="C22" s="13" t="s">
        <v>17</v>
      </c>
      <c r="D22" s="14"/>
      <c r="E22" s="33"/>
      <c r="F22" s="32">
        <f>(F15-F17)/E17</f>
        <v>820.8</v>
      </c>
      <c r="G22" s="14"/>
      <c r="H22" s="33"/>
      <c r="I22" s="32">
        <f>(I15-I17)/H17</f>
        <v>1368</v>
      </c>
      <c r="J22" s="14"/>
      <c r="K22" s="33"/>
      <c r="L22" s="32">
        <f>(L15-L17)/K17</f>
        <v>1929.6</v>
      </c>
    </row>
    <row r="23" spans="2:12" ht="14.25" thickBot="1" thickTop="1">
      <c r="B23" s="12"/>
      <c r="C23" s="28" t="s">
        <v>18</v>
      </c>
      <c r="D23" s="14"/>
      <c r="E23" s="25"/>
      <c r="F23" s="31">
        <f>SUM(F20:F22)</f>
        <v>1124.6999999999998</v>
      </c>
      <c r="G23" s="14"/>
      <c r="H23" s="25"/>
      <c r="I23" s="31">
        <f>SUM(I20:I22)</f>
        <v>1874.5</v>
      </c>
      <c r="J23" s="14"/>
      <c r="K23" s="25"/>
      <c r="L23" s="31">
        <f>SUM(L20:L22)</f>
        <v>2691.3999999999996</v>
      </c>
    </row>
    <row r="24" spans="2:12" ht="12.75">
      <c r="B24" s="12"/>
      <c r="C24" s="13"/>
      <c r="D24" s="14"/>
      <c r="E24" s="14"/>
      <c r="F24" s="16"/>
      <c r="G24" s="14"/>
      <c r="H24" s="14"/>
      <c r="I24" s="16"/>
      <c r="J24" s="14"/>
      <c r="K24" s="14"/>
      <c r="L24" s="17"/>
    </row>
    <row r="25" spans="2:12" ht="12.75">
      <c r="B25" s="52" t="s">
        <v>19</v>
      </c>
      <c r="C25" s="13"/>
      <c r="D25" s="14"/>
      <c r="E25" s="14"/>
      <c r="F25" s="16"/>
      <c r="G25" s="14"/>
      <c r="H25" s="14"/>
      <c r="I25" s="16"/>
      <c r="J25" s="14"/>
      <c r="K25" s="14"/>
      <c r="L25" s="17"/>
    </row>
    <row r="26" spans="2:12" ht="13.5" thickBot="1">
      <c r="B26" s="12"/>
      <c r="C26" s="13" t="s">
        <v>20</v>
      </c>
      <c r="D26" s="19"/>
      <c r="E26" s="14"/>
      <c r="F26" s="14"/>
      <c r="G26" s="19"/>
      <c r="H26" s="14"/>
      <c r="I26" s="14"/>
      <c r="J26" s="19"/>
      <c r="K26" s="14"/>
      <c r="L26" s="15"/>
    </row>
    <row r="27" spans="2:12" ht="12.75">
      <c r="B27" s="12"/>
      <c r="C27" s="20" t="s">
        <v>21</v>
      </c>
      <c r="D27" s="62">
        <v>200</v>
      </c>
      <c r="E27" s="14"/>
      <c r="F27" s="14"/>
      <c r="G27" s="36">
        <v>0</v>
      </c>
      <c r="H27" s="14"/>
      <c r="I27" s="14"/>
      <c r="J27" s="62">
        <v>200</v>
      </c>
      <c r="K27" s="14"/>
      <c r="L27" s="15"/>
    </row>
    <row r="28" spans="2:12" ht="12.75">
      <c r="B28" s="12"/>
      <c r="C28" s="20" t="s">
        <v>22</v>
      </c>
      <c r="D28" s="63">
        <v>100</v>
      </c>
      <c r="E28" s="14"/>
      <c r="F28" s="14"/>
      <c r="G28" s="34">
        <v>0</v>
      </c>
      <c r="H28" s="14"/>
      <c r="I28" s="14"/>
      <c r="J28" s="63">
        <v>100</v>
      </c>
      <c r="K28" s="14"/>
      <c r="L28" s="15"/>
    </row>
    <row r="29" spans="2:12" ht="12.75">
      <c r="B29" s="12"/>
      <c r="C29" s="20" t="s">
        <v>33</v>
      </c>
      <c r="D29" s="34">
        <v>0</v>
      </c>
      <c r="E29" s="14"/>
      <c r="F29" s="14"/>
      <c r="G29" s="63">
        <v>50</v>
      </c>
      <c r="H29" s="14"/>
      <c r="I29" s="14"/>
      <c r="J29" s="63">
        <v>50</v>
      </c>
      <c r="K29" s="14"/>
      <c r="L29" s="15"/>
    </row>
    <row r="30" spans="2:12" ht="13.5" thickBot="1">
      <c r="B30" s="12"/>
      <c r="C30" s="20" t="s">
        <v>23</v>
      </c>
      <c r="D30" s="35">
        <v>0</v>
      </c>
      <c r="E30" s="14"/>
      <c r="F30" s="14"/>
      <c r="G30" s="67">
        <v>10</v>
      </c>
      <c r="H30" s="14"/>
      <c r="I30" s="14"/>
      <c r="J30" s="67">
        <v>10</v>
      </c>
      <c r="K30" s="14"/>
      <c r="L30" s="15"/>
    </row>
    <row r="31" spans="2:12" ht="12.75">
      <c r="B31" s="12"/>
      <c r="C31" s="20"/>
      <c r="D31" s="14"/>
      <c r="E31" s="14"/>
      <c r="F31" s="14"/>
      <c r="G31" s="14"/>
      <c r="H31" s="14"/>
      <c r="I31" s="14"/>
      <c r="J31" s="14"/>
      <c r="K31" s="14"/>
      <c r="L31" s="15"/>
    </row>
    <row r="32" spans="2:12" ht="13.5" thickBot="1">
      <c r="B32" s="12"/>
      <c r="C32" s="13" t="s">
        <v>24</v>
      </c>
      <c r="D32" s="14"/>
      <c r="E32" s="14"/>
      <c r="F32" s="14"/>
      <c r="G32" s="14"/>
      <c r="H32" s="14"/>
      <c r="I32" s="14"/>
      <c r="J32" s="14"/>
      <c r="K32" s="14"/>
      <c r="L32" s="15"/>
    </row>
    <row r="33" spans="2:12" ht="12.75">
      <c r="B33" s="12"/>
      <c r="C33" s="20" t="s">
        <v>21</v>
      </c>
      <c r="D33" s="64">
        <v>5</v>
      </c>
      <c r="E33" s="14"/>
      <c r="F33" s="14"/>
      <c r="G33" s="36">
        <v>0</v>
      </c>
      <c r="H33" s="14"/>
      <c r="I33" s="14"/>
      <c r="J33" s="64">
        <v>5</v>
      </c>
      <c r="K33" s="14"/>
      <c r="L33" s="15"/>
    </row>
    <row r="34" spans="2:12" ht="12.75">
      <c r="B34" s="12"/>
      <c r="C34" s="20" t="s">
        <v>22</v>
      </c>
      <c r="D34" s="65">
        <v>20</v>
      </c>
      <c r="E34" s="14"/>
      <c r="F34" s="14"/>
      <c r="G34" s="34">
        <v>0</v>
      </c>
      <c r="H34" s="14"/>
      <c r="I34" s="14"/>
      <c r="J34" s="65">
        <v>20</v>
      </c>
      <c r="K34" s="14"/>
      <c r="L34" s="15"/>
    </row>
    <row r="35" spans="2:12" ht="12.75">
      <c r="B35" s="12"/>
      <c r="C35" s="20" t="s">
        <v>33</v>
      </c>
      <c r="D35" s="34">
        <v>0</v>
      </c>
      <c r="E35" s="14"/>
      <c r="F35" s="14"/>
      <c r="G35" s="65">
        <v>10</v>
      </c>
      <c r="H35" s="14"/>
      <c r="I35" s="14"/>
      <c r="J35" s="65">
        <v>10</v>
      </c>
      <c r="K35" s="14"/>
      <c r="L35" s="15"/>
    </row>
    <row r="36" spans="2:12" ht="13.5" thickBot="1">
      <c r="B36" s="12"/>
      <c r="C36" s="20" t="s">
        <v>23</v>
      </c>
      <c r="D36" s="35">
        <v>0</v>
      </c>
      <c r="E36" s="14"/>
      <c r="F36" s="14"/>
      <c r="G36" s="68">
        <v>20</v>
      </c>
      <c r="H36" s="14"/>
      <c r="I36" s="14"/>
      <c r="J36" s="68">
        <v>20</v>
      </c>
      <c r="K36" s="14"/>
      <c r="L36" s="15"/>
    </row>
    <row r="37" spans="2:12" ht="13.5" thickBot="1"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5"/>
    </row>
    <row r="38" spans="2:12" ht="13.5" thickBot="1">
      <c r="B38" s="12"/>
      <c r="C38" s="29" t="s">
        <v>25</v>
      </c>
      <c r="D38" s="19"/>
      <c r="E38" s="37">
        <f>D27*D33+D28*D34</f>
        <v>3000</v>
      </c>
      <c r="F38" s="14"/>
      <c r="G38" s="19"/>
      <c r="H38" s="38">
        <f>G29*G35+G30*G36</f>
        <v>700</v>
      </c>
      <c r="I38" s="14"/>
      <c r="J38" s="19"/>
      <c r="K38" s="38">
        <f>J27*J33+J28*J34+J29*J35+J30*J36</f>
        <v>3700</v>
      </c>
      <c r="L38" s="15"/>
    </row>
    <row r="39" spans="2:12" ht="12.75">
      <c r="B39" s="12"/>
      <c r="C39" s="20"/>
      <c r="D39" s="19"/>
      <c r="E39" s="14"/>
      <c r="F39" s="14"/>
      <c r="G39" s="19"/>
      <c r="H39" s="14"/>
      <c r="I39" s="14"/>
      <c r="J39" s="19"/>
      <c r="K39" s="14"/>
      <c r="L39" s="15"/>
    </row>
    <row r="40" spans="2:12" ht="13.5" thickBot="1">
      <c r="B40" s="12"/>
      <c r="C40" s="20" t="s">
        <v>26</v>
      </c>
      <c r="D40" s="19"/>
      <c r="E40" s="16"/>
      <c r="F40" s="14"/>
      <c r="G40" s="19"/>
      <c r="H40" s="14"/>
      <c r="I40" s="14"/>
      <c r="J40" s="19"/>
      <c r="K40" s="14"/>
      <c r="L40" s="15"/>
    </row>
    <row r="41" spans="2:12" ht="12.75">
      <c r="B41" s="12"/>
      <c r="C41" s="20" t="s">
        <v>21</v>
      </c>
      <c r="D41" s="19"/>
      <c r="E41" s="39">
        <f>F$23*D33/E$38</f>
        <v>1.8744999999999996</v>
      </c>
      <c r="F41" s="14"/>
      <c r="G41" s="19"/>
      <c r="H41" s="39">
        <f>I$23*G33/H$38</f>
        <v>0</v>
      </c>
      <c r="I41" s="14"/>
      <c r="J41" s="19"/>
      <c r="K41" s="39">
        <f>L$23*J33/K$38</f>
        <v>3.6370270270270266</v>
      </c>
      <c r="L41" s="15"/>
    </row>
    <row r="42" spans="2:12" ht="12.75">
      <c r="B42" s="12"/>
      <c r="C42" s="20" t="s">
        <v>22</v>
      </c>
      <c r="D42" s="19"/>
      <c r="E42" s="40">
        <f>F$23*D34/E$38</f>
        <v>7.497999999999998</v>
      </c>
      <c r="F42" s="14"/>
      <c r="G42" s="19"/>
      <c r="H42" s="40">
        <f>I$23*G34/H$38</f>
        <v>0</v>
      </c>
      <c r="I42" s="14"/>
      <c r="J42" s="19"/>
      <c r="K42" s="40">
        <f>L$23*J34/K$38</f>
        <v>14.548108108108107</v>
      </c>
      <c r="L42" s="15"/>
    </row>
    <row r="43" spans="2:12" ht="12.75">
      <c r="B43" s="12"/>
      <c r="C43" s="20" t="s">
        <v>33</v>
      </c>
      <c r="D43" s="19"/>
      <c r="E43" s="40">
        <f>F$23*D35/E$38</f>
        <v>0</v>
      </c>
      <c r="F43" s="14"/>
      <c r="G43" s="19"/>
      <c r="H43" s="40">
        <f>I$23*G35/H$38</f>
        <v>26.77857142857143</v>
      </c>
      <c r="I43" s="14"/>
      <c r="J43" s="19"/>
      <c r="K43" s="40">
        <f>L$23*J35/K$38</f>
        <v>7.274054054054053</v>
      </c>
      <c r="L43" s="15"/>
    </row>
    <row r="44" spans="2:12" ht="13.5" thickBot="1">
      <c r="B44" s="12"/>
      <c r="C44" s="20" t="s">
        <v>23</v>
      </c>
      <c r="D44" s="14"/>
      <c r="E44" s="41">
        <f>F$23*D36/E$38</f>
        <v>0</v>
      </c>
      <c r="F44" s="14"/>
      <c r="G44" s="14"/>
      <c r="H44" s="41">
        <f>I$23*G36/H$38</f>
        <v>53.55714285714286</v>
      </c>
      <c r="I44" s="14"/>
      <c r="J44" s="14"/>
      <c r="K44" s="41">
        <f>L$23*J36/K$38</f>
        <v>14.548108108108107</v>
      </c>
      <c r="L44" s="15"/>
    </row>
    <row r="45" spans="2:12" ht="12.75"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5"/>
    </row>
    <row r="46" spans="2:12" ht="13.5" thickBot="1">
      <c r="B46" s="52" t="s">
        <v>27</v>
      </c>
      <c r="C46" s="13"/>
      <c r="D46" s="14"/>
      <c r="E46" s="14"/>
      <c r="F46" s="16"/>
      <c r="G46" s="14"/>
      <c r="H46" s="14"/>
      <c r="I46" s="16"/>
      <c r="J46" s="14"/>
      <c r="K46" s="14"/>
      <c r="L46" s="17"/>
    </row>
    <row r="47" spans="2:12" ht="13.5" thickBot="1">
      <c r="B47" s="12"/>
      <c r="C47" s="13" t="s">
        <v>28</v>
      </c>
      <c r="D47" s="14"/>
      <c r="E47" s="66">
        <v>50</v>
      </c>
      <c r="F47" s="42"/>
      <c r="G47" s="14"/>
      <c r="H47" s="66">
        <v>50</v>
      </c>
      <c r="I47" s="42"/>
      <c r="J47" s="14"/>
      <c r="K47" s="66">
        <v>50</v>
      </c>
      <c r="L47" s="42"/>
    </row>
    <row r="48" spans="2:12" ht="14.25" thickBot="1" thickTop="1">
      <c r="B48" s="12"/>
      <c r="C48" s="28" t="s">
        <v>29</v>
      </c>
      <c r="D48" s="14"/>
      <c r="E48" s="25"/>
      <c r="F48" s="31">
        <f>E38*E47/60</f>
        <v>2500</v>
      </c>
      <c r="G48" s="14"/>
      <c r="H48" s="25"/>
      <c r="I48" s="31">
        <f>H38*H47/60</f>
        <v>583.3333333333334</v>
      </c>
      <c r="J48" s="14"/>
      <c r="K48" s="25"/>
      <c r="L48" s="31">
        <f>K38*K47/60</f>
        <v>3083.3333333333335</v>
      </c>
    </row>
    <row r="49" spans="2:12" ht="12.75">
      <c r="B49" s="12"/>
      <c r="C49" s="13"/>
      <c r="D49" s="14"/>
      <c r="E49" s="14"/>
      <c r="F49" s="16"/>
      <c r="G49" s="14"/>
      <c r="H49" s="14"/>
      <c r="I49" s="16"/>
      <c r="J49" s="14"/>
      <c r="K49" s="14"/>
      <c r="L49" s="17"/>
    </row>
    <row r="50" spans="2:12" ht="13.5" thickBot="1">
      <c r="B50" s="12"/>
      <c r="C50" s="20" t="s">
        <v>30</v>
      </c>
      <c r="D50" s="14"/>
      <c r="E50" s="14"/>
      <c r="F50" s="16"/>
      <c r="G50" s="14"/>
      <c r="H50" s="14"/>
      <c r="I50" s="16"/>
      <c r="J50" s="14"/>
      <c r="K50" s="14"/>
      <c r="L50" s="17"/>
    </row>
    <row r="51" spans="2:12" ht="12.75">
      <c r="B51" s="12"/>
      <c r="C51" s="20" t="s">
        <v>21</v>
      </c>
      <c r="D51" s="14"/>
      <c r="E51" s="43">
        <f>E$47*D33/60</f>
        <v>4.166666666666667</v>
      </c>
      <c r="F51" s="16"/>
      <c r="G51" s="14"/>
      <c r="H51" s="43">
        <f>H$47*G33/60</f>
        <v>0</v>
      </c>
      <c r="I51" s="16"/>
      <c r="J51" s="14"/>
      <c r="K51" s="43">
        <f>K$47*J33/60</f>
        <v>4.166666666666667</v>
      </c>
      <c r="L51" s="17"/>
    </row>
    <row r="52" spans="2:12" ht="12.75">
      <c r="B52" s="12"/>
      <c r="C52" s="20" t="s">
        <v>22</v>
      </c>
      <c r="D52" s="14"/>
      <c r="E52" s="44">
        <f>E$47*D34/60</f>
        <v>16.666666666666668</v>
      </c>
      <c r="F52" s="16"/>
      <c r="G52" s="14"/>
      <c r="H52" s="44">
        <f>H$47*G34/60</f>
        <v>0</v>
      </c>
      <c r="I52" s="16"/>
      <c r="J52" s="14"/>
      <c r="K52" s="44">
        <f>K$47*J34/60</f>
        <v>16.666666666666668</v>
      </c>
      <c r="L52" s="17"/>
    </row>
    <row r="53" spans="2:12" ht="12.75">
      <c r="B53" s="12"/>
      <c r="C53" s="20" t="s">
        <v>33</v>
      </c>
      <c r="D53" s="14"/>
      <c r="E53" s="44">
        <f>E$47*D35/60</f>
        <v>0</v>
      </c>
      <c r="F53" s="16"/>
      <c r="G53" s="14"/>
      <c r="H53" s="44">
        <f>H$47*G35/60</f>
        <v>8.333333333333334</v>
      </c>
      <c r="I53" s="16"/>
      <c r="J53" s="14"/>
      <c r="K53" s="44">
        <f>K$47*J35/60</f>
        <v>8.333333333333334</v>
      </c>
      <c r="L53" s="17"/>
    </row>
    <row r="54" spans="2:12" ht="13.5" thickBot="1">
      <c r="B54" s="12"/>
      <c r="C54" s="20" t="s">
        <v>23</v>
      </c>
      <c r="D54" s="14"/>
      <c r="E54" s="45">
        <f>E$47*D36/60</f>
        <v>0</v>
      </c>
      <c r="F54" s="16"/>
      <c r="G54" s="14"/>
      <c r="H54" s="45">
        <f>H$47*G36/60</f>
        <v>16.666666666666668</v>
      </c>
      <c r="I54" s="16"/>
      <c r="J54" s="14"/>
      <c r="K54" s="45">
        <f>K$47*J36/60</f>
        <v>16.666666666666668</v>
      </c>
      <c r="L54" s="17"/>
    </row>
    <row r="55" spans="2:12" ht="12.75">
      <c r="B55" s="12"/>
      <c r="C55" s="13"/>
      <c r="D55" s="14"/>
      <c r="E55" s="21"/>
      <c r="F55" s="16"/>
      <c r="G55" s="14"/>
      <c r="H55" s="21"/>
      <c r="I55" s="16"/>
      <c r="J55" s="14"/>
      <c r="K55" s="21"/>
      <c r="L55" s="17"/>
    </row>
    <row r="56" spans="2:12" ht="12.75">
      <c r="B56" s="52" t="s">
        <v>31</v>
      </c>
      <c r="C56" s="13"/>
      <c r="D56" s="14"/>
      <c r="E56" s="21"/>
      <c r="F56" s="16"/>
      <c r="G56" s="14"/>
      <c r="H56" s="21"/>
      <c r="I56" s="16"/>
      <c r="J56" s="14"/>
      <c r="K56" s="21"/>
      <c r="L56" s="17"/>
    </row>
    <row r="57" spans="2:12" ht="13.5" thickBot="1">
      <c r="B57" s="12"/>
      <c r="C57" s="13" t="s">
        <v>31</v>
      </c>
      <c r="D57" s="14"/>
      <c r="E57" s="21"/>
      <c r="F57" s="16"/>
      <c r="G57" s="14"/>
      <c r="H57" s="21"/>
      <c r="I57" s="16"/>
      <c r="J57" s="14"/>
      <c r="K57" s="21"/>
      <c r="L57" s="17"/>
    </row>
    <row r="58" spans="2:12" ht="12.75">
      <c r="B58" s="12"/>
      <c r="C58" s="20" t="s">
        <v>21</v>
      </c>
      <c r="D58" s="14"/>
      <c r="E58" s="46">
        <f>E41+E51</f>
        <v>6.041166666666666</v>
      </c>
      <c r="F58" s="16"/>
      <c r="G58" s="14"/>
      <c r="H58" s="46">
        <f>H41+H51</f>
        <v>0</v>
      </c>
      <c r="I58" s="16"/>
      <c r="J58" s="14"/>
      <c r="K58" s="46">
        <f>K41+K51</f>
        <v>7.803693693693694</v>
      </c>
      <c r="L58" s="17"/>
    </row>
    <row r="59" spans="2:12" ht="12.75">
      <c r="B59" s="12"/>
      <c r="C59" s="20" t="s">
        <v>22</v>
      </c>
      <c r="D59" s="14"/>
      <c r="E59" s="47">
        <f>E42+E52</f>
        <v>24.164666666666665</v>
      </c>
      <c r="F59" s="16"/>
      <c r="G59" s="14"/>
      <c r="H59" s="47">
        <f>H42+H52</f>
        <v>0</v>
      </c>
      <c r="I59" s="16"/>
      <c r="J59" s="14"/>
      <c r="K59" s="47">
        <f>K42+K52</f>
        <v>31.214774774774774</v>
      </c>
      <c r="L59" s="17"/>
    </row>
    <row r="60" spans="2:12" ht="12.75">
      <c r="B60" s="12"/>
      <c r="C60" s="20" t="s">
        <v>33</v>
      </c>
      <c r="D60" s="14"/>
      <c r="E60" s="47">
        <f>E43+E53</f>
        <v>0</v>
      </c>
      <c r="F60" s="16"/>
      <c r="G60" s="14"/>
      <c r="H60" s="47">
        <f>H43+H53</f>
        <v>35.11190476190476</v>
      </c>
      <c r="I60" s="16"/>
      <c r="J60" s="14"/>
      <c r="K60" s="47">
        <f>K43+K53</f>
        <v>15.607387387387387</v>
      </c>
      <c r="L60" s="17"/>
    </row>
    <row r="61" spans="2:12" ht="13.5" thickBot="1">
      <c r="B61" s="12"/>
      <c r="C61" s="20" t="s">
        <v>23</v>
      </c>
      <c r="D61" s="19"/>
      <c r="E61" s="48">
        <f>E44+E54</f>
        <v>0</v>
      </c>
      <c r="F61" s="16"/>
      <c r="G61" s="19"/>
      <c r="H61" s="48">
        <f>H44+H54</f>
        <v>70.22380952380952</v>
      </c>
      <c r="I61" s="16"/>
      <c r="J61" s="19"/>
      <c r="K61" s="48">
        <f>K44+K54</f>
        <v>31.214774774774774</v>
      </c>
      <c r="L61" s="17"/>
    </row>
    <row r="62" spans="2:12" ht="13.5" thickBot="1">
      <c r="B62" s="12"/>
      <c r="C62" s="20"/>
      <c r="D62" s="19"/>
      <c r="E62" s="22"/>
      <c r="F62" s="23"/>
      <c r="G62" s="19"/>
      <c r="H62" s="22"/>
      <c r="I62" s="23"/>
      <c r="J62" s="19"/>
      <c r="K62" s="22"/>
      <c r="L62" s="24"/>
    </row>
    <row r="63" spans="2:12" ht="13.5" thickBot="1">
      <c r="B63" s="53" t="s">
        <v>32</v>
      </c>
      <c r="C63" s="26"/>
      <c r="D63" s="27"/>
      <c r="E63" s="27"/>
      <c r="F63" s="49">
        <f>F23+F48</f>
        <v>3624.7</v>
      </c>
      <c r="G63" s="27"/>
      <c r="H63" s="27"/>
      <c r="I63" s="49">
        <f>I23+I48</f>
        <v>2457.8333333333335</v>
      </c>
      <c r="J63" s="27"/>
      <c r="K63" s="27"/>
      <c r="L63" s="50">
        <f>L23+L48</f>
        <v>5774.733333333334</v>
      </c>
    </row>
    <row r="64" spans="5:11" ht="12.75">
      <c r="E64" s="3"/>
      <c r="H64" s="3"/>
      <c r="K64" s="3"/>
    </row>
    <row r="65" ht="12.75">
      <c r="B65" s="7"/>
    </row>
    <row r="66" ht="12.75">
      <c r="B66" s="7"/>
    </row>
    <row r="67" ht="12.75">
      <c r="B67" s="7"/>
    </row>
    <row r="68" spans="2:11" ht="12.75">
      <c r="B68" s="7"/>
      <c r="E68" s="4"/>
      <c r="H68" s="4"/>
      <c r="K68" s="4"/>
    </row>
    <row r="69" spans="5:11" ht="12.75">
      <c r="E69" s="4"/>
      <c r="H69" s="4"/>
      <c r="K69" s="4"/>
    </row>
    <row r="71" spans="2:10" ht="12.75">
      <c r="B71" s="7"/>
      <c r="D71" s="1"/>
      <c r="G71" s="1"/>
      <c r="J71" s="1"/>
    </row>
    <row r="72" spans="2:10" ht="12.75">
      <c r="B72" s="7"/>
      <c r="D72" s="1"/>
      <c r="G72" s="1"/>
      <c r="J72" s="1"/>
    </row>
    <row r="73" spans="2:11" ht="12.75">
      <c r="B73" s="7"/>
      <c r="D73" s="1"/>
      <c r="E73" s="1"/>
      <c r="G73" s="1"/>
      <c r="H73" s="1"/>
      <c r="J73" s="1"/>
      <c r="K73" s="1"/>
    </row>
    <row r="76" spans="2:11" ht="12.75">
      <c r="B76" s="7"/>
      <c r="E76" s="1"/>
      <c r="H76" s="1"/>
      <c r="K76" s="1"/>
    </row>
    <row r="77" spans="2:10" ht="12.75">
      <c r="B77" s="7"/>
      <c r="D77" s="2"/>
      <c r="G77" s="2"/>
      <c r="J77" s="2"/>
    </row>
    <row r="79" spans="5:8" ht="12.75">
      <c r="E79" s="1"/>
      <c r="H79" s="1"/>
    </row>
  </sheetData>
  <sheetProtection password="D861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RBN</dc:creator>
  <cp:keywords/>
  <dc:description/>
  <cp:lastModifiedBy>Martijn Roskam</cp:lastModifiedBy>
  <dcterms:created xsi:type="dcterms:W3CDTF">2007-08-24T08:06:11Z</dcterms:created>
  <dcterms:modified xsi:type="dcterms:W3CDTF">2010-10-15T16:12:52Z</dcterms:modified>
  <cp:category/>
  <cp:version/>
  <cp:contentType/>
  <cp:contentStatus/>
</cp:coreProperties>
</file>